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D:\Fanny Hung\S(DV)1\CPR\S(DV)1_Quarterly Uploading of CA, SCB, SV, and EA in SWD Homepage\2023 Q2\CPR to Web\"/>
    </mc:Choice>
  </mc:AlternateContent>
  <xr:revisionPtr revIDLastSave="0" documentId="13_ncr:1_{32E57B8C-C8B3-4EEC-9366-818DE00FCF46}" xr6:coauthVersionLast="36" xr6:coauthVersionMax="36" xr10:uidLastSave="{00000000-0000-0000-0000-000000000000}"/>
  <bookViews>
    <workbookView xWindow="0" yWindow="0" windowWidth="20505" windowHeight="10485" xr2:uid="{00000000-000D-0000-FFFF-FFFF00000000}"/>
  </bookViews>
  <sheets>
    <sheet name="2023" sheetId="4" r:id="rId1"/>
    <sheet name="EN" sheetId="6" state="hidden" r:id="rId2"/>
    <sheet name="SC" sheetId="5" state="hidden" r:id="rId3"/>
  </sheets>
  <definedNames>
    <definedName name="_xlnm.Print_Area" localSheetId="0">'2023'!$A$1:$F$297</definedName>
    <definedName name="_xlnm.Print_Area" localSheetId="1">EN!$A$1:$D$261</definedName>
    <definedName name="_xlnm.Print_Area" localSheetId="2">SC!$A$1:$D$261</definedName>
  </definedNames>
  <calcPr calcId="191029"/>
</workbook>
</file>

<file path=xl/calcChain.xml><?xml version="1.0" encoding="utf-8"?>
<calcChain xmlns="http://schemas.openxmlformats.org/spreadsheetml/2006/main">
  <c r="E294" i="4" l="1"/>
  <c r="F283" i="4" s="1"/>
  <c r="E269" i="4"/>
  <c r="F268" i="4" s="1"/>
  <c r="E241" i="4"/>
  <c r="F239" i="4" s="1"/>
  <c r="F238" i="4"/>
  <c r="F237" i="4"/>
  <c r="F235" i="4"/>
  <c r="F234" i="4"/>
  <c r="F230" i="4"/>
  <c r="E221" i="4"/>
  <c r="F220" i="4"/>
  <c r="F219" i="4"/>
  <c r="F221" i="4" s="1"/>
  <c r="E210" i="4"/>
  <c r="F205" i="4" s="1"/>
  <c r="F204" i="4"/>
  <c r="E192" i="4"/>
  <c r="F186" i="4" s="1"/>
  <c r="E167" i="4"/>
  <c r="F159" i="4" s="1"/>
  <c r="E139" i="4"/>
  <c r="F134" i="4" s="1"/>
  <c r="E126" i="4"/>
  <c r="F124" i="4" s="1"/>
  <c r="E119" i="4"/>
  <c r="F118" i="4" s="1"/>
  <c r="E102" i="4"/>
  <c r="F91" i="4" s="1"/>
  <c r="E74" i="4"/>
  <c r="F73" i="4" s="1"/>
  <c r="F58" i="4"/>
  <c r="E43" i="4"/>
  <c r="F41" i="4" s="1"/>
  <c r="E21" i="4"/>
  <c r="F20" i="4" s="1"/>
  <c r="E14" i="4"/>
  <c r="F13" i="4" s="1"/>
  <c r="F288" i="4" l="1"/>
  <c r="F289" i="4"/>
  <c r="F291" i="4"/>
  <c r="F292" i="4"/>
  <c r="F276" i="4"/>
  <c r="F277" i="4"/>
  <c r="F279" i="4"/>
  <c r="F280" i="4"/>
  <c r="F282" i="4"/>
  <c r="F284" i="4"/>
  <c r="F257" i="4"/>
  <c r="F261" i="4"/>
  <c r="F262" i="4"/>
  <c r="F264" i="4"/>
  <c r="F265" i="4"/>
  <c r="F249" i="4"/>
  <c r="F250" i="4"/>
  <c r="F252" i="4"/>
  <c r="F253" i="4"/>
  <c r="F240" i="4"/>
  <c r="F229" i="4"/>
  <c r="F226" i="4"/>
  <c r="F228" i="4"/>
  <c r="F206" i="4"/>
  <c r="F207" i="4"/>
  <c r="F208" i="4"/>
  <c r="F203" i="4"/>
  <c r="F180" i="4"/>
  <c r="F179" i="4"/>
  <c r="F182" i="4"/>
  <c r="F191" i="4"/>
  <c r="F133" i="4"/>
  <c r="F135" i="4"/>
  <c r="F136" i="4"/>
  <c r="F137" i="4"/>
  <c r="F138" i="4"/>
  <c r="F131" i="4"/>
  <c r="F132" i="4"/>
  <c r="F125" i="4"/>
  <c r="F126" i="4"/>
  <c r="F92" i="4"/>
  <c r="F83" i="4"/>
  <c r="F96" i="4"/>
  <c r="F95" i="4"/>
  <c r="F97" i="4"/>
  <c r="F99" i="4"/>
  <c r="F100" i="4"/>
  <c r="F84" i="4"/>
  <c r="F85" i="4"/>
  <c r="F87" i="4"/>
  <c r="F88" i="4"/>
  <c r="F90" i="4"/>
  <c r="F66" i="4"/>
  <c r="F67" i="4"/>
  <c r="F69" i="4"/>
  <c r="F70" i="4"/>
  <c r="F54" i="4"/>
  <c r="F55" i="4"/>
  <c r="F57" i="4"/>
  <c r="F42" i="4"/>
  <c r="F40" i="4"/>
  <c r="F26" i="4"/>
  <c r="F27" i="4"/>
  <c r="F31" i="4"/>
  <c r="F32" i="4"/>
  <c r="F35" i="4"/>
  <c r="F36" i="4"/>
  <c r="F37" i="4"/>
  <c r="F39" i="4"/>
  <c r="F28" i="4"/>
  <c r="F29" i="4"/>
  <c r="F30" i="4"/>
  <c r="F9" i="4"/>
  <c r="F10" i="4"/>
  <c r="F144" i="4"/>
  <c r="F160" i="4"/>
  <c r="F33" i="4"/>
  <c r="F51" i="4"/>
  <c r="F63" i="4"/>
  <c r="F93" i="4"/>
  <c r="F116" i="4"/>
  <c r="F149" i="4"/>
  <c r="F161" i="4"/>
  <c r="F176" i="4"/>
  <c r="F188" i="4"/>
  <c r="F209" i="4"/>
  <c r="F231" i="4"/>
  <c r="F246" i="4"/>
  <c r="F258" i="4"/>
  <c r="F285" i="4"/>
  <c r="F62" i="4"/>
  <c r="F115" i="4"/>
  <c r="F187" i="4"/>
  <c r="F19" i="4"/>
  <c r="F21" i="4" s="1"/>
  <c r="F34" i="4"/>
  <c r="F52" i="4"/>
  <c r="F64" i="4"/>
  <c r="F82" i="4"/>
  <c r="F94" i="4"/>
  <c r="F117" i="4"/>
  <c r="F150" i="4"/>
  <c r="F162" i="4"/>
  <c r="F177" i="4"/>
  <c r="F189" i="4"/>
  <c r="F232" i="4"/>
  <c r="F247" i="4"/>
  <c r="F259" i="4"/>
  <c r="F274" i="4"/>
  <c r="F286" i="4"/>
  <c r="F148" i="4"/>
  <c r="F175" i="4"/>
  <c r="F53" i="4"/>
  <c r="F65" i="4"/>
  <c r="F151" i="4"/>
  <c r="F163" i="4"/>
  <c r="F178" i="4"/>
  <c r="F190" i="4"/>
  <c r="F233" i="4"/>
  <c r="F248" i="4"/>
  <c r="F260" i="4"/>
  <c r="F275" i="4"/>
  <c r="F287" i="4"/>
  <c r="F152" i="4"/>
  <c r="F164" i="4"/>
  <c r="F153" i="4"/>
  <c r="F165" i="4"/>
  <c r="F38" i="4"/>
  <c r="F56" i="4"/>
  <c r="F68" i="4"/>
  <c r="F86" i="4"/>
  <c r="F98" i="4"/>
  <c r="F154" i="4"/>
  <c r="F166" i="4"/>
  <c r="F181" i="4"/>
  <c r="F236" i="4"/>
  <c r="F251" i="4"/>
  <c r="F263" i="4"/>
  <c r="F278" i="4"/>
  <c r="F290" i="4"/>
  <c r="F11" i="4"/>
  <c r="F59" i="4"/>
  <c r="F71" i="4"/>
  <c r="F89" i="4"/>
  <c r="F101" i="4"/>
  <c r="F145" i="4"/>
  <c r="F157" i="4"/>
  <c r="F172" i="4"/>
  <c r="F184" i="4"/>
  <c r="F227" i="4"/>
  <c r="F254" i="4"/>
  <c r="F266" i="4"/>
  <c r="F281" i="4"/>
  <c r="F293" i="4"/>
  <c r="F156" i="4"/>
  <c r="F183" i="4"/>
  <c r="F12" i="4"/>
  <c r="F60" i="4"/>
  <c r="F72" i="4"/>
  <c r="F146" i="4"/>
  <c r="F158" i="4"/>
  <c r="F173" i="4"/>
  <c r="F185" i="4"/>
  <c r="F255" i="4"/>
  <c r="F267" i="4"/>
  <c r="F155" i="4"/>
  <c r="F61" i="4"/>
  <c r="F147" i="4"/>
  <c r="F174" i="4"/>
  <c r="F256" i="4"/>
  <c r="C210" i="4"/>
  <c r="C14" i="4"/>
  <c r="F294" i="4" l="1"/>
  <c r="F241" i="4"/>
  <c r="F210" i="4"/>
  <c r="F139" i="4"/>
  <c r="F43" i="4"/>
  <c r="F14" i="4"/>
  <c r="F119" i="4"/>
  <c r="F269" i="4"/>
  <c r="F74" i="4"/>
  <c r="F192" i="4"/>
  <c r="F167" i="4"/>
  <c r="F102" i="4"/>
  <c r="C167" i="4"/>
  <c r="D162" i="4" s="1"/>
  <c r="D155" i="4" l="1"/>
  <c r="D163" i="4"/>
  <c r="D159" i="4"/>
  <c r="D151" i="4"/>
  <c r="D156" i="4"/>
  <c r="D160" i="4"/>
  <c r="D152" i="4"/>
  <c r="D157" i="4"/>
  <c r="D161" i="4"/>
  <c r="D154" i="4"/>
  <c r="D158" i="4"/>
  <c r="C221" i="4" l="1"/>
  <c r="D219" i="4" s="1"/>
  <c r="D207" i="4"/>
  <c r="C192" i="4"/>
  <c r="D189" i="4" s="1"/>
  <c r="D164" i="4"/>
  <c r="C139" i="4"/>
  <c r="D138" i="4" s="1"/>
  <c r="C126" i="4"/>
  <c r="D124" i="4" s="1"/>
  <c r="C119" i="4"/>
  <c r="D117" i="4" s="1"/>
  <c r="C102" i="4"/>
  <c r="D99" i="4" s="1"/>
  <c r="C74" i="4"/>
  <c r="C43" i="4"/>
  <c r="D40" i="4" s="1"/>
  <c r="C21" i="4"/>
  <c r="D19" i="4" s="1"/>
  <c r="D13" i="4"/>
  <c r="D68" i="4" l="1"/>
  <c r="D72"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4" i="4" l="1"/>
  <c r="D260" i="4"/>
  <c r="D256" i="4"/>
  <c r="D263" i="4"/>
  <c r="D259" i="4"/>
  <c r="D254" i="4"/>
  <c r="D262" i="4"/>
  <c r="D258" i="4"/>
  <c r="D253" i="4"/>
  <c r="D265" i="4"/>
  <c r="D261" i="4"/>
  <c r="D257" i="4"/>
  <c r="D252" i="4"/>
  <c r="D268" i="4"/>
  <c r="D255" i="4"/>
  <c r="D250" i="4"/>
  <c r="D246" i="4"/>
  <c r="D251" i="4"/>
  <c r="D247" i="4"/>
  <c r="D266"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<sst xmlns="http://schemas.openxmlformats.org/spreadsheetml/2006/main" count="733" uniqueCount="546">
  <si>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</si>
  <si>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</si>
  <si>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</si>
  <si>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</si>
  <si>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</si>
  <si>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</si>
  <si>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</si>
  <si>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</si>
  <si>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</si>
  <si>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</si>
  <si>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</si>
  <si>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</si>
  <si>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</si>
  <si>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</si>
  <si>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</si>
  <si>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</si>
  <si>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</si>
  <si>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</si>
  <si>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</si>
  <si>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</si>
  <si>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</si>
  <si>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</si>
  <si>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</si>
  <si>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</si>
  <si>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</si>
  <si>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</si>
  <si>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</si>
  <si>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</si>
  <si>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</si>
  <si>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</si>
  <si>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</si>
  <si>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</si>
  <si>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</si>
  <si>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</si>
  <si>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</si>
  <si>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</si>
  <si>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</si>
  <si>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</si>
  <si>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</si>
  <si>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</si>
  <si>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</si>
  <si>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</si>
  <si>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</si>
  <si>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</si>
  <si>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</si>
  <si>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</si>
  <si>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</si>
  <si>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</si>
  <si>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</si>
  <si>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</si>
  <si>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</si>
  <si>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</si>
  <si>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</si>
  <si>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</si>
  <si>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</si>
  <si>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</si>
  <si>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</si>
  <si>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</si>
  <si>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</si>
  <si>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</si>
  <si>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</si>
  <si>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</si>
  <si>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</si>
  <si>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</si>
  <si>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</si>
  <si>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</si>
  <si>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</si>
  <si>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</si>
  <si>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</si>
  <si>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</si>
  <si>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</si>
  <si>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</si>
  <si>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</si>
  <si>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</si>
  <si>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</si>
  <si>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</si>
  <si>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</si>
  <si>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</si>
  <si>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</si>
  <si>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</si>
  <si>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</si>
  <si>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</si>
  <si>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</si>
  <si>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</si>
  <si>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</si>
  <si>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</si>
  <si>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</si>
  <si>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</si>
  <si>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</si>
  <si>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</si>
  <si>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</si>
  <si>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</si>
  <si>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</si>
  <si>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</si>
  <si>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</si>
  <si>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</si>
  <si>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</si>
  <si>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</si>
  <si>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</si>
  <si>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</si>
  <si>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</si>
  <si>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</si>
  <si>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</si>
  <si>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</si>
  <si>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</si>
  <si>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</si>
  <si>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</si>
  <si>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</si>
  <si>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</si>
  <si>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</si>
  <si>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</si>
  <si>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</si>
  <si>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</si>
  <si>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</si>
  <si>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</si>
  <si>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</si>
  <si>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</si>
  <si>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</si>
  <si>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</si>
  <si>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</si>
  <si>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</si>
  <si>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</si>
  <si>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</si>
  <si>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</si>
  <si>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</si>
  <si>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</si>
  <si>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</si>
  <si>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</si>
  <si>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</si>
  <si>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</si>
  <si>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</si>
  <si>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</si>
  <si>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</si>
  <si>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</si>
  <si>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</si>
  <si>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</si>
  <si>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</si>
  <si>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</si>
  <si>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</si>
  <si>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</si>
  <si>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</si>
  <si>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</si>
  <si>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</si>
  <si>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</si>
  <si>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</si>
  <si>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</si>
  <si>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</si>
  <si>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</si>
  <si>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</si>
  <si>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</si>
  <si>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</si>
  <si>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</si>
  <si>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</si>
  <si>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</si>
  <si>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</si>
  <si>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</si>
  <si>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</si>
  <si>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</si>
  <si>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</si>
  <si>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</si>
  <si>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</si>
  <si>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</si>
  <si>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</si>
  <si>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</si>
  <si>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</si>
  <si>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</si>
  <si>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</si>
  <si>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</si>
  <si>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</si>
  <si>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</si>
  <si>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</si>
  <si>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</si>
  <si>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</si>
  <si>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</si>
  <si>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</si>
  <si>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</si>
  <si>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</si>
  <si>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</si>
  <si>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</si>
  <si>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</si>
  <si>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</si>
  <si>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</si>
  <si>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</si>
  <si>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</si>
  <si>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</si>
  <si>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</si>
  <si>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</si>
  <si>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</si>
  <si>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</si>
  <si>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</si>
  <si>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</si>
  <si>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</si>
  <si>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</si>
  <si>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</si>
  <si>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</si>
  <si>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</si>
  <si>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</si>
  <si>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</si>
  <si>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</si>
  <si>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</si>
  <si>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</si>
  <si>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</si>
  <si>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</si>
  <si>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</si>
  <si>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</si>
  <si>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</si>
  <si>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</si>
  <si>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</si>
  <si>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</si>
  <si>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</si>
  <si>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</si>
  <si>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</si>
  <si>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</si>
  <si>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</si>
  <si>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</si>
  <si>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</si>
  <si>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</si>
  <si>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</si>
  <si>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</si>
  <si>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</si>
  <si>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</si>
  <si>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</si>
  <si>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</si>
  <si>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</si>
  <si>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</si>
  <si>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</si>
  <si>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</si>
  <si>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</si>
  <si>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</si>
  <si>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</si>
  <si>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</si>
  <si>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</si>
  <si>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</si>
  <si>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</si>
  <si>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</si>
  <si>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</si>
  <si>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</si>
  <si>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</si>
  <si>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</si>
  <si>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</si>
  <si>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</si>
  <si>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</si>
  <si>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</si>
  <si>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</si>
  <si>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</si>
  <si>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</si>
  <si>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</si>
  <si>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</si>
  <si>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</si>
  <si>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</si>
  <si>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</si>
  <si>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</si>
  <si>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</si>
  <si>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</si>
  <si>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</si>
  <si>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</si>
  <si>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</si>
  <si>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</si>
  <si>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</si>
  <si>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</si>
  <si>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</si>
  <si>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</si>
  <si>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</si>
  <si>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</si>
  <si>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</si>
  <si>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</si>
  <si>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</si>
  <si>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</si>
  <si>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</si>
  <si>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</si>
  <si>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</si>
  <si>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</si>
  <si>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</si>
  <si>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</si>
  <si>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</si>
  <si>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</si>
  <si>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</si>
  <si>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</si>
  <si>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</si>
  <si>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</si>
  <si>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</si>
  <si>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</si>
  <si>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</si>
  <si>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</si>
  <si>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</si>
  <si>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</si>
  <si>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</si>
  <si>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</si>
  <si>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</si>
  <si>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</si>
  <si>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</si>
  <si>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</si>
  <si>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</si>
  <si>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</si>
  <si>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</si>
  <si>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</si>
  <si>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</si>
  <si>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</si>
  <si>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</si>
  <si>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</si>
  <si>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</si>
  <si>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</si>
  <si>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</si>
  <si>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</si>
  <si>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</si>
  <si>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</si>
  <si>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</si>
  <si>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</si>
  <si>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</si>
  <si>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</si>
  <si>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</si>
  <si>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</si>
  <si>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</si>
  <si>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</si>
  <si>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</si>
  <si>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</si>
  <si>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</si>
  <si>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</si>
  <si>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</si>
  <si>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</si>
  <si>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</si>
  <si>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</si>
  <si>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</si>
  <si>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</si>
  <si>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</si>
  <si>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</si>
  <si>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</si>
  <si>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</si>
  <si>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</si>
  <si>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</si>
  <si>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</si>
  <si>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</si>
  <si>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</si>
  <si>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</si>
  <si>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</si>
  <si>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</si>
  <si>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</si>
  <si>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</si>
  <si>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</si>
  <si>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</si>
  <si>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</si>
  <si>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</si>
  <si>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</si>
  <si>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</si>
  <si>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印尼人
</t>
    </r>
    <r>
      <rPr>
        <sz val="12"/>
        <rFont val="Times New Roman"/>
        <family val="1"/>
      </rPr>
      <t>Indonesian</t>
    </r>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</si>
  <si>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</si>
  <si>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</si>
  <si>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</si>
  <si>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</si>
  <si>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</si>
  <si>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</si>
  <si>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</si>
  <si>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</si>
  <si>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</si>
  <si>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</si>
  <si>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</si>
  <si>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</si>
  <si>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</si>
  <si>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</si>
  <si>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</si>
  <si>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</si>
  <si>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</si>
  <si>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</si>
  <si>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</si>
  <si>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</si>
  <si>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</si>
  <si>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</si>
  <si>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</si>
  <si>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</si>
  <si>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</si>
  <si>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</si>
  <si>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</si>
  <si>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</si>
  <si>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</si>
  <si>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</si>
  <si>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</si>
  <si>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</si>
  <si>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</si>
  <si>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</si>
  <si>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</si>
  <si>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</si>
  <si>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巴基斯坦人
Pakistani</t>
    <phoneticPr fontId="1" type="noConversion"/>
  </si>
  <si>
    <t>越南人
Vietnamese</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</si>
  <si>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</si>
  <si>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</si>
  <si>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</si>
  <si>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</si>
  <si>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</si>
  <si>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</si>
  <si>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</si>
  <si>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</si>
  <si>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</si>
  <si>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</si>
  <si>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兄弟姊妹
Sibling</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</si>
  <si>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</si>
  <si>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</si>
  <si>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r>
      <rPr>
        <sz val="12"/>
        <rFont val="細明體"/>
        <family val="3"/>
        <charset val="136"/>
      </rPr>
      <t xml:space="preserve">印尼人
</t>
    </r>
    <r>
      <rPr>
        <sz val="12"/>
        <rFont val="Times New Roman"/>
        <family val="1"/>
      </rPr>
      <t>Indonesian</t>
    </r>
    <phoneticPr fontId="1" type="noConversion"/>
  </si>
  <si>
    <r>
      <rPr>
        <sz val="12"/>
        <color indexed="8"/>
        <rFont val="細明體"/>
        <family val="3"/>
        <charset val="136"/>
      </rPr>
      <t xml:space="preserve">印尼人
</t>
    </r>
    <r>
      <rPr>
        <sz val="12"/>
        <color indexed="8"/>
        <rFont val="Times New Roman"/>
        <family val="1"/>
      </rPr>
      <t>Indonesian</t>
    </r>
    <phoneticPr fontId="1" type="noConversion"/>
  </si>
  <si>
    <t>個案數字(%)
No. of Cases (%)</t>
    <phoneticPr fontId="1" type="noConversion"/>
  </si>
  <si>
    <t>個案數字(%)
No. of Cases (%)</t>
    <phoneticPr fontId="1" type="noConversion"/>
  </si>
  <si>
    <t>疏忽照顧
Neglect</t>
    <phoneticPr fontId="1" type="noConversion"/>
  </si>
  <si>
    <t>多種虐待
Multiple abuse</t>
    <phoneticPr fontId="1" type="noConversion"/>
  </si>
  <si>
    <t>總數
Total</t>
    <phoneticPr fontId="1" type="noConversion"/>
  </si>
  <si>
    <t>個案數字(%)
No. of Cases (%)</t>
    <phoneticPr fontId="1" type="noConversion"/>
  </si>
  <si>
    <t>繼父母
Step-parent</t>
    <phoneticPr fontId="1" type="noConversion"/>
  </si>
  <si>
    <t>親屬
Relative</t>
    <phoneticPr fontId="1" type="noConversion"/>
  </si>
  <si>
    <t>家族朋友/朋輩的父母
Family friend / parent of peer</t>
    <phoneticPr fontId="1" type="noConversion"/>
  </si>
  <si>
    <t>照顧者
Caregiver</t>
    <phoneticPr fontId="1" type="noConversion"/>
  </si>
  <si>
    <t>學校老師 / 職員
School teacher / personnel</t>
    <phoneticPr fontId="1" type="noConversion"/>
  </si>
  <si>
    <t>學校宿舍職員
Staff of boarding section of school</t>
    <phoneticPr fontId="1" type="noConversion"/>
  </si>
  <si>
    <t>補習老師 / 教練
Tutor / Coach</t>
    <phoneticPr fontId="1" type="noConversion"/>
  </si>
  <si>
    <t>同學 / 朋友 / 朋輩
Schoolmate / friend / peer</t>
    <phoneticPr fontId="1" type="noConversion"/>
  </si>
  <si>
    <t>同住租客 / 鄰居
Co-tenant / neighbour</t>
    <phoneticPr fontId="1" type="noConversion"/>
  </si>
  <si>
    <t>沒有關係人士
Unrelated person (including strangers)</t>
    <phoneticPr fontId="1" type="noConversion"/>
  </si>
  <si>
    <t>未能識別人士
Unidentified person</t>
    <phoneticPr fontId="1" type="noConversion"/>
  </si>
  <si>
    <t>總數*
Total *</t>
    <phoneticPr fontId="1" type="noConversion"/>
  </si>
  <si>
    <t>華人
Chinese</t>
    <phoneticPr fontId="1" type="noConversion"/>
  </si>
  <si>
    <t>菲律賓人
Filipino</t>
    <phoneticPr fontId="1" type="noConversion"/>
  </si>
  <si>
    <t>尼泊爾人
Nepalese</t>
    <phoneticPr fontId="1" type="noConversion"/>
  </si>
  <si>
    <t>泰國人
Thai</t>
    <phoneticPr fontId="1" type="noConversion"/>
  </si>
  <si>
    <t>總數
Total</t>
    <phoneticPr fontId="1" type="noConversion"/>
  </si>
  <si>
    <t>中西區
Central &amp; Western</t>
    <phoneticPr fontId="1" type="noConversion"/>
  </si>
  <si>
    <t>南區
Southern</t>
    <phoneticPr fontId="1" type="noConversion"/>
  </si>
  <si>
    <t>離島
Islands</t>
    <phoneticPr fontId="1" type="noConversion"/>
  </si>
  <si>
    <t>東區
Eastern</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</si>
  <si>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</si>
  <si>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</si>
  <si>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</si>
  <si>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</si>
  <si>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</si>
  <si>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</si>
  <si>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</si>
  <si>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</si>
  <si>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</si>
  <si>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註: 由於四捨五入的關係，上述列表百分比的總和未必等於100。</t>
    <phoneticPr fontId="1" type="noConversion"/>
  </si>
  <si>
    <t>新呈報虐待配偶 / 同居情侶個案 / Newly Reported Spouse / Cohabitant Battering Cases</t>
    <phoneticPr fontId="1" type="noConversion"/>
  </si>
  <si>
    <t>身體暴力
Physical violence</t>
    <phoneticPr fontId="1" type="noConversion"/>
  </si>
  <si>
    <t>多種暴力
Multiple violence</t>
    <phoneticPr fontId="1" type="noConversion"/>
  </si>
  <si>
    <t>總數
Total</t>
    <phoneticPr fontId="1" type="noConversion"/>
  </si>
  <si>
    <t>受害人性別
Sex of Victim</t>
    <phoneticPr fontId="1" type="noConversion"/>
  </si>
  <si>
    <t>施虐者與受害人的關係
Perpetrator's Relationship with Victim</t>
    <phoneticPr fontId="1" type="noConversion"/>
  </si>
  <si>
    <t>異性同居情侶
Heterosexual cohabitant</t>
    <phoneticPr fontId="1" type="noConversion"/>
  </si>
  <si>
    <t>同性同居情侶
Same-sex cohabitant</t>
    <phoneticPr fontId="1" type="noConversion"/>
  </si>
  <si>
    <t>前異性同居情侶
Heterosexual ex-cohabitant</t>
    <phoneticPr fontId="1" type="noConversion"/>
  </si>
  <si>
    <t>前同性同居情侶
Same-sex ex-cohabitant</t>
    <phoneticPr fontId="1" type="noConversion"/>
  </si>
  <si>
    <t>菲律賓人
Filipino</t>
    <phoneticPr fontId="1" type="noConversion"/>
  </si>
  <si>
    <t>尼泊爾人
Nepalese</t>
    <phoneticPr fontId="1" type="noConversion"/>
  </si>
  <si>
    <t>資料不詳
Unknown</t>
    <phoneticPr fontId="1" type="noConversion"/>
  </si>
  <si>
    <t>中西區
Central &amp; Western</t>
    <phoneticPr fontId="1" type="noConversion"/>
  </si>
  <si>
    <t>南區
Southern</t>
    <phoneticPr fontId="1" type="noConversion"/>
  </si>
  <si>
    <t>離島
Island</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</si>
  <si>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</si>
  <si>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</si>
  <si>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</si>
  <si>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</si>
  <si>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</si>
  <si>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屯門
Tuen Mun</t>
    <phoneticPr fontId="1" type="noConversion"/>
  </si>
  <si>
    <t>新呈報性暴力個案數字 / Newly Reported Sexual Violence Cases</t>
    <phoneticPr fontId="1" type="noConversion"/>
  </si>
  <si>
    <t>猥褻侵犯(非禮)
Indecent assault</t>
    <phoneticPr fontId="1" type="noConversion"/>
  </si>
  <si>
    <t>強迫進行手淫
Forced masturbation</t>
    <phoneticPr fontId="1" type="noConversion"/>
  </si>
  <si>
    <t>強迫口交
Forced oral sex</t>
    <phoneticPr fontId="1" type="noConversion"/>
  </si>
  <si>
    <t>多樣種類
Multiple Abuse</t>
    <phoneticPr fontId="1" type="noConversion"/>
  </si>
  <si>
    <t>受害人性別
Sex of Victim</t>
    <phoneticPr fontId="1" type="noConversion"/>
  </si>
  <si>
    <t>性侵犯者與受害人的關係
Perpetrator's Relationship with Victim</t>
    <phoneticPr fontId="1" type="noConversion"/>
  </si>
  <si>
    <t>個案數字(%)
No. of Cases (%)</t>
    <phoneticPr fontId="1" type="noConversion"/>
  </si>
  <si>
    <t>姻親
In-law</t>
    <phoneticPr fontId="1" type="noConversion"/>
  </si>
  <si>
    <t>其他親屬
Other relative</t>
    <phoneticPr fontId="1" type="noConversion"/>
  </si>
  <si>
    <t>異性情侶
Heterosexual lover</t>
    <phoneticPr fontId="1" type="noConversion"/>
  </si>
  <si>
    <t>同性情侶
Same-sex lover</t>
    <phoneticPr fontId="1" type="noConversion"/>
  </si>
  <si>
    <t>前異性情侶
Heterosexual ex-lover</t>
    <phoneticPr fontId="1" type="noConversion"/>
  </si>
  <si>
    <t>前同性情侶
Same-sex ex-lover</t>
    <phoneticPr fontId="1" type="noConversion"/>
  </si>
  <si>
    <t>照顧者(非親屬)
Caregiver (Non-relative)</t>
    <phoneticPr fontId="1" type="noConversion"/>
  </si>
  <si>
    <t>老師 / 導師
Teacher / tutor</t>
    <phoneticPr fontId="1" type="noConversion"/>
  </si>
  <si>
    <t>總數
Total</t>
    <phoneticPr fontId="1" type="noConversion"/>
  </si>
  <si>
    <t>個案數字(%)
No. of Cases (%)</t>
    <phoneticPr fontId="1" type="noConversion"/>
  </si>
  <si>
    <t>資料不詳
Unknown</t>
    <phoneticPr fontId="1" type="noConversion"/>
  </si>
  <si>
    <t>總數
Total</t>
    <phoneticPr fontId="1" type="noConversion"/>
  </si>
  <si>
    <t>個案數字(%)
No. of Cases (%)</t>
    <phoneticPr fontId="1" type="noConversion"/>
  </si>
  <si>
    <t>中西區
Central &amp; Western</t>
    <phoneticPr fontId="1" type="noConversion"/>
  </si>
  <si>
    <t>南區
Southern</t>
    <phoneticPr fontId="1" type="noConversion"/>
  </si>
  <si>
    <t>離島
Island</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</si>
  <si>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</si>
  <si>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</si>
  <si>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</si>
  <si>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</si>
  <si>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</si>
  <si>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</si>
  <si>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註: 由於四捨五入的關係，上述列表百分比的總和未必等於100。</t>
    <phoneticPr fontId="1" type="noConversion"/>
  </si>
  <si>
    <r>
      <rPr>
        <sz val="12"/>
        <rFont val="細明體"/>
        <family val="3"/>
        <charset val="136"/>
      </rPr>
      <t>僱主</t>
    </r>
    <r>
      <rPr>
        <sz val="12"/>
        <rFont val="Times New Roman"/>
        <family val="1"/>
      </rPr>
      <t xml:space="preserve"> / </t>
    </r>
    <r>
      <rPr>
        <sz val="12"/>
        <rFont val="細明體"/>
        <family val="3"/>
        <charset val="136"/>
      </rPr>
      <t>僱員</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</si>
  <si>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r>
      <rPr>
        <sz val="12"/>
        <color indexed="8"/>
        <rFont val="細明體"/>
        <family val="3"/>
        <charset val="136"/>
      </rPr>
      <t>强姦</t>
    </r>
    <r>
      <rPr>
        <sz val="12"/>
        <color indexed="8"/>
        <rFont val="Times New Roman"/>
        <family val="1"/>
      </rPr>
      <t>/</t>
    </r>
    <r>
      <rPr>
        <sz val="12"/>
        <color indexed="8"/>
        <rFont val="細明體"/>
        <family val="3"/>
        <charset val="136"/>
      </rPr>
      <t>非法性交</t>
    </r>
    <r>
      <rPr>
        <sz val="12"/>
        <color indexed="8"/>
        <rFont val="Times New Roman"/>
        <family val="1"/>
      </rPr>
      <t xml:space="preserve">
Rape/unlawful sexual intercourse</t>
    </r>
    <phoneticPr fontId="1" type="noConversion"/>
  </si>
  <si>
    <r>
      <rPr>
        <b/>
        <sz val="12"/>
        <color indexed="8"/>
        <rFont val="細明體"/>
        <family val="3"/>
        <charset val="136"/>
      </rPr>
      <t>傷害</t>
    </r>
    <r>
      <rPr>
        <b/>
        <sz val="12"/>
        <color indexed="8"/>
        <rFont val="Times New Roman"/>
        <family val="1"/>
      </rPr>
      <t>/</t>
    </r>
    <r>
      <rPr>
        <b/>
        <sz val="12"/>
        <color indexed="8"/>
        <rFont val="細明體"/>
        <family val="3"/>
        <charset val="136"/>
      </rPr>
      <t xml:space="preserve">虐待事件的類別
</t>
    </r>
    <r>
      <rPr>
        <b/>
        <sz val="12"/>
        <color indexed="8"/>
        <rFont val="Times New Roman"/>
        <family val="1"/>
      </rPr>
      <t>Types of 
Harm/Maltreatment</t>
    </r>
    <phoneticPr fontId="1" type="noConversion"/>
  </si>
  <si>
    <r>
      <rPr>
        <b/>
        <sz val="12"/>
        <color indexed="8"/>
        <rFont val="細明體"/>
        <family val="3"/>
        <charset val="136"/>
      </rPr>
      <t xml:space="preserve">受虐兒童性別
</t>
    </r>
    <r>
      <rPr>
        <b/>
        <sz val="12"/>
        <color indexed="8"/>
        <rFont val="Times New Roman"/>
        <family val="1"/>
      </rPr>
      <t>Sex of Maltreated Child</t>
    </r>
    <phoneticPr fontId="1" type="noConversion"/>
  </si>
  <si>
    <r>
      <rPr>
        <b/>
        <sz val="12"/>
        <rFont val="細明體"/>
        <family val="3"/>
        <charset val="136"/>
      </rPr>
      <t>傷害</t>
    </r>
    <r>
      <rPr>
        <b/>
        <sz val="12"/>
        <rFont val="Times New Roman"/>
        <family val="1"/>
      </rPr>
      <t>/</t>
    </r>
    <r>
      <rPr>
        <b/>
        <sz val="12"/>
        <rFont val="細明體"/>
        <family val="3"/>
        <charset val="136"/>
      </rPr>
      <t xml:space="preserve">虐待事件發生地區
</t>
    </r>
    <r>
      <rPr>
        <b/>
        <sz val="12"/>
        <rFont val="Times New Roman"/>
        <family val="1"/>
      </rPr>
      <t>District Where Maltreatment Incident Happened</t>
    </r>
    <phoneticPr fontId="1" type="noConversion"/>
  </si>
  <si>
    <r>
      <rPr>
        <sz val="12"/>
        <rFont val="細明體"/>
        <family val="3"/>
        <charset val="136"/>
      </rPr>
      <t>身體傷害</t>
    </r>
    <r>
      <rPr>
        <sz val="12"/>
        <rFont val="Times New Roman"/>
        <family val="1"/>
      </rPr>
      <t>/</t>
    </r>
    <r>
      <rPr>
        <sz val="12"/>
        <rFont val="細明體"/>
        <family val="3"/>
        <charset val="136"/>
      </rPr>
      <t xml:space="preserve">虐待
</t>
    </r>
    <r>
      <rPr>
        <sz val="12"/>
        <rFont val="Times New Roman"/>
        <family val="1"/>
      </rPr>
      <t>Physical harm/abuse</t>
    </r>
    <phoneticPr fontId="1" type="noConversion"/>
  </si>
  <si>
    <r>
      <rPr>
        <sz val="12"/>
        <rFont val="細明體"/>
        <family val="3"/>
        <charset val="136"/>
      </rPr>
      <t>心理傷害</t>
    </r>
    <r>
      <rPr>
        <sz val="12"/>
        <rFont val="Times New Roman"/>
        <family val="1"/>
      </rPr>
      <t>/</t>
    </r>
    <r>
      <rPr>
        <sz val="12"/>
        <rFont val="細明體"/>
        <family val="3"/>
        <charset val="136"/>
      </rPr>
      <t xml:space="preserve">虐待
</t>
    </r>
    <r>
      <rPr>
        <sz val="12"/>
        <rFont val="Times New Roman"/>
        <family val="1"/>
      </rPr>
      <t>Psychological harm/abuse</t>
    </r>
    <phoneticPr fontId="1" type="noConversion"/>
  </si>
  <si>
    <r>
      <rPr>
        <b/>
        <sz val="12"/>
        <rFont val="細明體"/>
        <family val="3"/>
        <charset val="136"/>
      </rPr>
      <t>傷害兒童的人與受傷害</t>
    </r>
    <r>
      <rPr>
        <b/>
        <sz val="12"/>
        <rFont val="Times New Roman"/>
        <family val="1"/>
      </rPr>
      <t xml:space="preserve">/
</t>
    </r>
    <r>
      <rPr>
        <b/>
        <sz val="12"/>
        <rFont val="細明體"/>
        <family val="3"/>
        <charset val="136"/>
      </rPr>
      <t xml:space="preserve">虐待兒童的關係
</t>
    </r>
    <r>
      <rPr>
        <b/>
        <sz val="12"/>
        <rFont val="Times New Roman"/>
        <family val="1"/>
      </rPr>
      <t>Perpetrator's Relationship with 
Maltreated Child</t>
    </r>
    <phoneticPr fontId="1" type="noConversion"/>
  </si>
  <si>
    <r>
      <rPr>
        <b/>
        <sz val="12"/>
        <rFont val="細明體"/>
        <family val="3"/>
        <charset val="136"/>
      </rPr>
      <t>受傷害</t>
    </r>
    <r>
      <rPr>
        <b/>
        <sz val="12"/>
        <rFont val="Times New Roman"/>
        <family val="1"/>
      </rPr>
      <t>/</t>
    </r>
    <r>
      <rPr>
        <b/>
        <sz val="12"/>
        <rFont val="細明體"/>
        <family val="3"/>
        <charset val="136"/>
      </rPr>
      <t xml:space="preserve">虐待兒童種族
</t>
    </r>
    <r>
      <rPr>
        <b/>
        <sz val="12"/>
        <rFont val="Times New Roman"/>
        <family val="1"/>
      </rPr>
      <t>Ethnicity of Maltreated Child</t>
    </r>
    <phoneticPr fontId="1" type="noConversion"/>
  </si>
  <si>
    <r>
      <rPr>
        <sz val="12"/>
        <rFont val="細明體"/>
        <family val="3"/>
        <charset val="136"/>
      </rPr>
      <t xml:space="preserve">尼泊爾人
</t>
    </r>
    <r>
      <rPr>
        <sz val="12"/>
        <rFont val="Times New Roman"/>
        <family val="1"/>
      </rPr>
      <t>Nepalese</t>
    </r>
    <phoneticPr fontId="1" type="noConversion"/>
  </si>
  <si>
    <r>
      <rPr>
        <b/>
        <sz val="12"/>
        <rFont val="細明體"/>
        <family val="3"/>
        <charset val="136"/>
      </rPr>
      <t xml:space="preserve">暴力種類
</t>
    </r>
    <r>
      <rPr>
        <b/>
        <sz val="12"/>
        <rFont val="Times New Roman"/>
        <family val="1"/>
      </rPr>
      <t>Types of Violence</t>
    </r>
    <phoneticPr fontId="1" type="noConversion"/>
  </si>
  <si>
    <r>
      <rPr>
        <b/>
        <sz val="12"/>
        <rFont val="細明體"/>
        <family val="3"/>
        <charset val="136"/>
      </rPr>
      <t xml:space="preserve">受害人的種族
</t>
    </r>
    <r>
      <rPr>
        <b/>
        <sz val="12"/>
        <rFont val="Times New Roman"/>
        <family val="1"/>
      </rPr>
      <t>Ethnicity of Victim</t>
    </r>
    <phoneticPr fontId="1" type="noConversion"/>
  </si>
  <si>
    <r>
      <rPr>
        <b/>
        <sz val="12"/>
        <rFont val="細明體"/>
        <family val="3"/>
        <charset val="136"/>
      </rPr>
      <t xml:space="preserve">事件發生地區
</t>
    </r>
    <r>
      <rPr>
        <b/>
        <sz val="12"/>
        <rFont val="Times New Roman"/>
        <family val="1"/>
      </rPr>
      <t>District Where Incident Happened</t>
    </r>
    <phoneticPr fontId="1" type="noConversion"/>
  </si>
  <si>
    <t>事件種類
Types of Incident</t>
    <phoneticPr fontId="1" type="noConversion"/>
  </si>
  <si>
    <r>
      <rPr>
        <b/>
        <sz val="12"/>
        <color indexed="8"/>
        <rFont val="細明體"/>
        <family val="3"/>
        <charset val="136"/>
      </rPr>
      <t xml:space="preserve">受害人事發時居住地區
</t>
    </r>
    <r>
      <rPr>
        <b/>
        <sz val="12"/>
        <color indexed="8"/>
        <rFont val="Times New Roman"/>
        <family val="1"/>
      </rPr>
      <t>Residential District of Victim 
at the Time of Incident</t>
    </r>
    <phoneticPr fontId="1" type="noConversion"/>
  </si>
  <si>
    <t>受害人的種族
Ethnicity of Victim</t>
    <phoneticPr fontId="1" type="noConversion"/>
  </si>
  <si>
    <r>
      <rPr>
        <b/>
        <sz val="16"/>
        <color indexed="17"/>
        <rFont val="細明體"/>
        <family val="3"/>
        <charset val="136"/>
      </rPr>
      <t>新登記保護兒童個案</t>
    </r>
    <r>
      <rPr>
        <b/>
        <sz val="16"/>
        <color indexed="17"/>
        <rFont val="Times New Roman"/>
        <family val="1"/>
      </rPr>
      <t xml:space="preserve"> / Newly Registered Child Protection Cases</t>
    </r>
    <phoneticPr fontId="1" type="noConversion"/>
  </si>
  <si>
    <r>
      <rPr>
        <sz val="16"/>
        <rFont val="細明體"/>
        <family val="3"/>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細明體"/>
        <family val="3"/>
        <charset val="136"/>
      </rPr>
      <t>中央資料系統</t>
    </r>
    <r>
      <rPr>
        <sz val="16"/>
        <rFont val="Times New Roman"/>
        <family val="1"/>
      </rPr>
      <t>)</t>
    </r>
    <r>
      <rPr>
        <sz val="16"/>
        <rFont val="細明體"/>
        <family val="3"/>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</si>
  <si>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由二零一八年七月起，新修訂的「資料輸入表」蒐集新登記保護兒童個案受害人的種族分類。</t>
    </r>
    <phoneticPr fontId="1" type="noConversion"/>
  </si>
  <si>
    <t>Note : Since July 2018, the figures of the ethnicity of the victims of newly registered child protection cases have been captured by new Data Input Form.</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</si>
  <si>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</si>
  <si>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</si>
  <si>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</si>
  <si>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</si>
  <si>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</si>
  <si>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</si>
  <si>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</si>
  <si>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</si>
  <si>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</si>
  <si>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</si>
  <si>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</si>
  <si>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紐西蘭人
</t>
    </r>
    <r>
      <rPr>
        <sz val="12"/>
        <rFont val="Times New Roman"/>
        <family val="1"/>
      </rPr>
      <t>New Zealander</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</si>
  <si>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</si>
  <si>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t xml:space="preserve">* </t>
    </r>
    <r>
      <rPr>
        <sz val="12"/>
        <rFont val="細明體"/>
        <family val="3"/>
        <charset val="136"/>
      </rPr>
      <t>由於一名傷害兒童的人可能傷害／虐待多於一名兒童及一名兒童可能被多於一名傷害兒童的人傷害／虐待，因此傷害兒童的人的數目與受虐兒童的數目並不相同。</t>
    </r>
    <phoneticPr fontId="1" type="noConversion"/>
  </si>
  <si>
    <t>Note:  If the victim is aged 60 or above, the case is also registered in the “Central Information System on Elder Abuse Cases”.</t>
    <phoneticPr fontId="1" type="noConversion"/>
  </si>
  <si>
    <r>
      <rPr>
        <sz val="12"/>
        <rFont val="細明體"/>
        <family val="3"/>
        <charset val="136"/>
      </rPr>
      <t>註：</t>
    </r>
    <r>
      <rPr>
        <sz val="12"/>
        <rFont val="Times New Roman"/>
        <family val="1"/>
      </rPr>
      <t xml:space="preserve"> </t>
    </r>
    <r>
      <rPr>
        <sz val="12"/>
        <rFont val="細明體"/>
        <family val="3"/>
        <charset val="136"/>
      </rPr>
      <t>如受害人的年齡為</t>
    </r>
    <r>
      <rPr>
        <sz val="12"/>
        <rFont val="Times New Roman"/>
        <family val="1"/>
      </rPr>
      <t>60</t>
    </r>
    <r>
      <rPr>
        <sz val="12"/>
        <rFont val="細明體"/>
        <family val="3"/>
        <charset val="136"/>
      </rPr>
      <t>歲或以上，個案亦會登記於「虐待長者個案中央資料系統」。</t>
    </r>
    <phoneticPr fontId="1" type="noConversion"/>
  </si>
  <si>
    <t>註一：不包括涉及配偶／同居情侶間發生的性暴力個案。</t>
    <phoneticPr fontId="1" type="noConversion"/>
  </si>
  <si>
    <t>(Note 1) Excluding the sexual violence cases involving spousal/cohabiting relationship between the victim and perpetrator.</t>
    <phoneticPr fontId="1" type="noConversion"/>
  </si>
  <si>
    <r>
      <rPr>
        <sz val="12"/>
        <rFont val="細明體"/>
        <family val="3"/>
        <charset val="136"/>
      </rPr>
      <t>孟加拉人</t>
    </r>
    <r>
      <rPr>
        <sz val="12"/>
        <rFont val="Times New Roman"/>
        <family val="1"/>
      </rPr>
      <t xml:space="preserve">
Bengali</t>
    </r>
    <phoneticPr fontId="1" type="noConversion"/>
  </si>
  <si>
    <r>
      <rPr>
        <sz val="12"/>
        <rFont val="細明體"/>
        <family val="3"/>
        <charset val="136"/>
      </rPr>
      <t>日本人</t>
    </r>
    <r>
      <rPr>
        <sz val="12"/>
        <rFont val="Times New Roman"/>
        <family val="1"/>
      </rPr>
      <t xml:space="preserve">
Japanese</t>
    </r>
    <phoneticPr fontId="1" type="noConversion"/>
  </si>
  <si>
    <r>
      <rPr>
        <sz val="12"/>
        <rFont val="細明體"/>
        <family val="3"/>
        <charset val="136"/>
      </rPr>
      <t xml:space="preserve">韓國人
</t>
    </r>
    <r>
      <rPr>
        <sz val="12"/>
        <rFont val="Times New Roman"/>
        <family val="1"/>
      </rPr>
      <t>Korean</t>
    </r>
    <phoneticPr fontId="1" type="noConversion"/>
  </si>
  <si>
    <r>
      <rPr>
        <sz val="12"/>
        <rFont val="細明體"/>
        <family val="3"/>
        <charset val="136"/>
      </rPr>
      <t>新加坡人</t>
    </r>
    <r>
      <rPr>
        <sz val="12"/>
        <rFont val="Times New Roman"/>
        <family val="1"/>
      </rPr>
      <t xml:space="preserve">
Singaporean</t>
    </r>
    <phoneticPr fontId="1" type="noConversion"/>
  </si>
  <si>
    <r>
      <rPr>
        <sz val="12"/>
        <rFont val="細明體"/>
        <family val="3"/>
        <charset val="136"/>
      </rPr>
      <t>斯里蘭卡人</t>
    </r>
    <r>
      <rPr>
        <sz val="12"/>
        <rFont val="Times New Roman"/>
        <family val="1"/>
      </rPr>
      <t xml:space="preserve">
Sri Lankan</t>
    </r>
    <phoneticPr fontId="1" type="noConversion"/>
  </si>
  <si>
    <r>
      <rPr>
        <sz val="12"/>
        <rFont val="細明體"/>
        <family val="3"/>
        <charset val="136"/>
      </rPr>
      <t>澳洲人</t>
    </r>
    <r>
      <rPr>
        <sz val="12"/>
        <rFont val="Times New Roman"/>
        <family val="1"/>
      </rPr>
      <t xml:space="preserve">
Australian</t>
    </r>
    <phoneticPr fontId="1" type="noConversion"/>
  </si>
  <si>
    <r>
      <rPr>
        <sz val="12"/>
        <rFont val="細明體"/>
        <family val="3"/>
        <charset val="136"/>
      </rPr>
      <t>英國人</t>
    </r>
    <r>
      <rPr>
        <sz val="12"/>
        <rFont val="Times New Roman"/>
        <family val="1"/>
      </rPr>
      <t xml:space="preserve">
British</t>
    </r>
    <phoneticPr fontId="1" type="noConversion"/>
  </si>
  <si>
    <r>
      <rPr>
        <sz val="12"/>
        <rFont val="細明體"/>
        <family val="3"/>
        <charset val="136"/>
      </rPr>
      <t>美國人</t>
    </r>
    <r>
      <rPr>
        <sz val="12"/>
        <rFont val="Times New Roman"/>
        <family val="1"/>
      </rPr>
      <t xml:space="preserve">
American</t>
    </r>
    <phoneticPr fontId="1" type="noConversion"/>
  </si>
  <si>
    <r>
      <rPr>
        <sz val="12"/>
        <rFont val="細明體"/>
        <family val="3"/>
        <charset val="136"/>
      </rPr>
      <t>加拿大人</t>
    </r>
    <r>
      <rPr>
        <sz val="12"/>
        <rFont val="Times New Roman"/>
        <family val="1"/>
      </rPr>
      <t xml:space="preserve">
Canadian</t>
    </r>
    <phoneticPr fontId="1" type="noConversion"/>
  </si>
  <si>
    <r>
      <rPr>
        <sz val="12"/>
        <rFont val="細明體"/>
        <family val="3"/>
        <charset val="136"/>
      </rPr>
      <t>法國人</t>
    </r>
    <r>
      <rPr>
        <sz val="12"/>
        <rFont val="Times New Roman"/>
        <family val="1"/>
      </rPr>
      <t xml:space="preserve">
French</t>
    </r>
    <phoneticPr fontId="1" type="noConversion"/>
  </si>
  <si>
    <r>
      <rPr>
        <sz val="12"/>
        <rFont val="細明體"/>
        <family val="3"/>
        <charset val="136"/>
      </rPr>
      <t>德國人</t>
    </r>
    <r>
      <rPr>
        <sz val="12"/>
        <rFont val="Times New Roman"/>
        <family val="1"/>
      </rPr>
      <t xml:space="preserve">
German</t>
    </r>
    <phoneticPr fontId="1" type="noConversion"/>
  </si>
  <si>
    <r>
      <rPr>
        <sz val="12"/>
        <rFont val="細明體"/>
        <family val="3"/>
        <charset val="136"/>
      </rPr>
      <t>紐西蘭人</t>
    </r>
    <r>
      <rPr>
        <sz val="12"/>
        <rFont val="Times New Roman"/>
        <family val="1"/>
      </rPr>
      <t xml:space="preserve">
New Zealander</t>
    </r>
    <phoneticPr fontId="1" type="noConversion"/>
  </si>
  <si>
    <r>
      <rPr>
        <sz val="12"/>
        <rFont val="細明體"/>
        <family val="3"/>
        <charset val="136"/>
      </rPr>
      <t>非洲人</t>
    </r>
    <r>
      <rPr>
        <sz val="12"/>
        <rFont val="Times New Roman"/>
        <family val="1"/>
      </rPr>
      <t xml:space="preserve">
African</t>
    </r>
    <phoneticPr fontId="1" type="noConversion"/>
  </si>
  <si>
    <r>
      <rPr>
        <sz val="12"/>
        <rFont val="細明體"/>
        <family val="3"/>
        <charset val="136"/>
      </rPr>
      <t>其他</t>
    </r>
    <r>
      <rPr>
        <sz val="12"/>
        <rFont val="Times New Roman"/>
        <family val="1"/>
      </rPr>
      <t xml:space="preserve">
Others</t>
    </r>
    <phoneticPr fontId="1" type="noConversion"/>
  </si>
  <si>
    <r>
      <rPr>
        <sz val="12"/>
        <rFont val="細明體"/>
        <family val="3"/>
        <charset val="136"/>
      </rPr>
      <t>資料不詳</t>
    </r>
    <r>
      <rPr>
        <sz val="12"/>
        <rFont val="Times New Roman"/>
        <family val="1"/>
      </rPr>
      <t xml:space="preserve">
Unknown</t>
    </r>
    <phoneticPr fontId="1" type="noConversion"/>
  </si>
  <si>
    <r>
      <rPr>
        <b/>
        <sz val="12"/>
        <rFont val="細明體"/>
        <family val="3"/>
        <charset val="136"/>
      </rPr>
      <t>總數</t>
    </r>
    <r>
      <rPr>
        <b/>
        <sz val="12"/>
        <rFont val="Times New Roman"/>
        <family val="1"/>
      </rPr>
      <t xml:space="preserve">
Total</t>
    </r>
    <phoneticPr fontId="1" type="noConversion"/>
  </si>
  <si>
    <r>
      <t>註二：社署自</t>
    </r>
    <r>
      <rPr>
        <sz val="12"/>
        <color indexed="8"/>
        <rFont val="Times New Roman"/>
        <family val="1"/>
      </rPr>
      <t>2020</t>
    </r>
    <r>
      <rPr>
        <sz val="12"/>
        <color indexed="8"/>
        <rFont val="細明體"/>
        <family val="3"/>
        <charset val="136"/>
      </rPr>
      <t>年第四季起重新檢視了全年的「猥褻侵犯</t>
    </r>
    <r>
      <rPr>
        <sz val="12"/>
        <color indexed="8"/>
        <rFont val="Times New Roman"/>
        <family val="1"/>
      </rPr>
      <t xml:space="preserve"> (</t>
    </r>
    <r>
      <rPr>
        <sz val="12"/>
        <color indexed="8"/>
        <rFont val="細明體"/>
        <family val="3"/>
        <charset val="136"/>
      </rPr>
      <t>非禮</t>
    </r>
    <r>
      <rPr>
        <sz val="12"/>
        <color indexed="8"/>
        <rFont val="Times New Roman"/>
        <family val="1"/>
      </rPr>
      <t>)</t>
    </r>
    <r>
      <rPr>
        <sz val="12"/>
        <color indexed="8"/>
        <rFont val="細明體"/>
        <family val="3"/>
        <charset val="136"/>
      </rPr>
      <t>」個案，把原先歸類於此分項屬於非身體接觸的性暴力，包括：裸聊勒索、以裸照恐嚇、強迫拍攝裸照及將案主不雅照或性愛短片公開在網上廣傳等，重新歸類於「其他種類」</t>
    </r>
    <r>
      <rPr>
        <sz val="12"/>
        <color indexed="8"/>
        <rFont val="細明體"/>
        <family val="3"/>
        <charset val="136"/>
      </rPr>
      <t>。</t>
    </r>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</si>
  <si>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</si>
  <si>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b/>
        <sz val="12"/>
        <rFont val="細明體"/>
        <family val="3"/>
        <charset val="136"/>
      </rPr>
      <t>二零二</t>
    </r>
    <r>
      <rPr>
        <b/>
        <sz val="12"/>
        <rFont val="微軟正黑體"/>
        <family val="3"/>
        <charset val="136"/>
      </rPr>
      <t>三</t>
    </r>
    <r>
      <rPr>
        <b/>
        <sz val="12"/>
        <rFont val="細明體"/>
        <family val="3"/>
        <charset val="136"/>
      </rPr>
      <t>年一月至三月</t>
    </r>
    <r>
      <rPr>
        <b/>
        <sz val="12"/>
        <rFont val="Times New Roman"/>
        <family val="1"/>
      </rPr>
      <t xml:space="preserve"> 
January to March 2023</t>
    </r>
    <phoneticPr fontId="1" type="noConversion"/>
  </si>
  <si>
    <r>
      <rPr>
        <b/>
        <sz val="12"/>
        <rFont val="細明體"/>
        <family val="3"/>
        <charset val="136"/>
      </rPr>
      <t>二零二</t>
    </r>
    <r>
      <rPr>
        <b/>
        <sz val="12"/>
        <rFont val="微軟正黑體"/>
        <family val="3"/>
        <charset val="136"/>
      </rPr>
      <t>三</t>
    </r>
    <r>
      <rPr>
        <b/>
        <sz val="12"/>
        <rFont val="細明體"/>
        <family val="3"/>
        <charset val="136"/>
      </rPr>
      <t>年一月至六月</t>
    </r>
    <r>
      <rPr>
        <b/>
        <sz val="12"/>
        <rFont val="Times New Roman"/>
        <family val="1"/>
      </rPr>
      <t xml:space="preserve"> 
January to June 2023</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</si>
</sst>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b/>
      <sz val="16"/>
      <color indexed="17"/>
      <name val="細明體"/>
      <family val="3"/>
      <charset val="136"/>
    </font>
    <font>
      <sz val="16"/>
      <name val="細明體"/>
      <family val="3"/>
      <charset val="136"/>
    </font>
    <font>
      <b/>
      <sz val="12"/>
      <name val="微軟正黑體"/>
      <family val="3"/>
      <charset val="136"/>
    </font>
    <font>
      <b/>
      <sz val="12"/>
      <name val="Times New Roman"/>
      <family val="3"/>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14">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0" xfId="0" applyFont="1" applyAlignment="1">
      <alignment horizontal="left" vertical="top"/>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Fill="1" applyBorder="1" applyAlignment="1">
      <alignment horizontal="center" vertical="center" wrapText="1"/>
    </xf>
    <xf numFmtId="0" fontId="7" fillId="2" borderId="6" xfId="0" applyFont="1" applyFill="1" applyBorder="1" applyAlignment="1">
      <alignment vertical="center" wrapText="1"/>
    </xf>
    <xf numFmtId="0" fontId="11" fillId="0" borderId="0" xfId="0" applyFont="1" applyFill="1" applyBorder="1" applyAlignment="1">
      <alignment vertical="center"/>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0" xfId="0" applyFont="1" applyAlignment="1">
      <alignment horizontal="left" vertical="top" wrapText="1"/>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9" fillId="0" borderId="0" xfId="0" applyFont="1" applyFill="1" applyAlignment="1">
      <alignment horizontal="left" vertical="center"/>
    </xf>
    <xf numFmtId="0" fontId="4"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horizontal="left" vertical="center"/>
    </xf>
    <xf numFmtId="0" fontId="6" fillId="0" borderId="1" xfId="0" applyFont="1" applyBorder="1" applyAlignment="1">
      <alignment horizontal="center"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EF4-4084-AEAB-BB3C7C9D86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EF4-4084-AEAB-BB3C7C9D869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EF4-4084-AEAB-BB3C7C9D869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EF4-4084-AEAB-BB3C7C9D869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EF4-4084-AEAB-BB3C7C9D869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EF4-4084-AEAB-BB3C7C9D869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EF4-4084-AEAB-BB3C7C9D869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EF4-4084-AEAB-BB3C7C9D869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EF4-4084-AEAB-BB3C7C9D869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EF4-4084-AEAB-BB3C7C9D869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EF4-4084-AEAB-BB3C7C9D869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EF4-4084-AEAB-BB3C7C9D869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EF4-4084-AEAB-BB3C7C9D869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EF4-4084-AEAB-BB3C7C9D869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EF4-4084-AEAB-BB3C7C9D869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EF4-4084-AEAB-BB3C7C9D869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EF4-4084-AEAB-BB3C7C9D869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EF4-4084-AEAB-BB3C7C9D869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EF4-4084-AEAB-BB3C7C9D869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FEF4-4084-AEAB-BB3C7C9D869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F4-4084-AEAB-BB3C7C9D869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F4-4084-AEAB-BB3C7C9D869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F4-4084-AEAB-BB3C7C9D869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F4-4084-AEAB-BB3C7C9D869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F4-4084-AEAB-BB3C7C9D869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F4-4084-AEAB-BB3C7C9D869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EF4-4084-AEAB-BB3C7C9D869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EF4-4084-AEAB-BB3C7C9D869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FEF4-4084-AEAB-BB3C7C9D869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FEF4-4084-AEAB-BB3C7C9D869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FEF4-4084-AEAB-BB3C7C9D869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FEF4-4084-AEAB-BB3C7C9D869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DF2-46F3-9B0B-BE689ED850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DF2-46F3-9B0B-BE689ED850F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FDF2-46F3-9B0B-BE689ED850F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6C7-487D-8D8A-50BDFBB68E4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6C7-487D-8D8A-50BDFBB68E4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26C7-487D-8D8A-50BDFBB68E4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74-47AF-953F-B8EB966A7B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F74-47AF-953F-B8EB966A7B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CF74-47AF-953F-B8EB966A7B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F9-4BB4-A84E-F82F2803F2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F9-4BB4-A84E-F82F2803F2E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55F9-4BB4-A84E-F82F2803F2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114-4CAD-8592-EAC2BE12804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114-4CAD-8592-EAC2BE12804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114-4CAD-8592-EAC2BE12804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114-4CAD-8592-EAC2BE12804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114-4CAD-8592-EAC2BE12804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114-4CAD-8592-EAC2BE12804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114-4CAD-8592-EAC2BE12804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114-4CAD-8592-EAC2BE12804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114-4CAD-8592-EAC2BE12804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114-4CAD-8592-EAC2BE12804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114-4CAD-8592-EAC2BE12804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114-4CAD-8592-EAC2BE12804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5114-4CAD-8592-EAC2BE12804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5114-4CAD-8592-EAC2BE12804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5114-4CAD-8592-EAC2BE12804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5114-4CAD-8592-EAC2BE12804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5114-4CAD-8592-EAC2BE12804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5114-4CAD-8592-EAC2BE12804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5114-4CAD-8592-EAC2BE12804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5114-4CAD-8592-EAC2BE12804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114-4CAD-8592-EAC2BE12804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114-4CAD-8592-EAC2BE12804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114-4CAD-8592-EAC2BE12804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114-4CAD-8592-EAC2BE12804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114-4CAD-8592-EAC2BE12804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114-4CAD-8592-EAC2BE12804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114-4CAD-8592-EAC2BE12804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114-4CAD-8592-EAC2BE12804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114-4CAD-8592-EAC2BE12804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5114-4CAD-8592-EAC2BE12804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5114-4CAD-8592-EAC2BE12804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5114-4CAD-8592-EAC2BE12804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69E-48A5-99DE-39512632F71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69E-48A5-99DE-39512632F71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69E-48A5-99DE-39512632F71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69E-48A5-99DE-39512632F71A}"/>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69E-48A5-99DE-39512632F71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69E-48A5-99DE-39512632F71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69E-48A5-99DE-39512632F71A}"/>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'2023'!$B$115:$B$118</c:f>
              <c:strCache>
                <c:ptCount val="4"/>
                <c:pt idx="0">
                  <c:v>身體暴力
Physical violence</c:v>
                </c:pt>
                <c:pt idx="1">
                  <c:v>性暴力
Sexual violence</c:v>
                </c:pt>
                <c:pt idx="2">
                  <c:v>精神虐待
Psychological abuse</c:v>
                </c:pt>
                <c:pt idx="3">
                  <c:v>多種暴力
Multiple violence</c:v>
                </c:pt>
              </c:strCache>
            </c:strRef>
          </c:cat>
          <c:val>
            <c:numRef>
              <c:f>'2023'!$C$115:$C$118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E69E-48A5-99DE-39512632F71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69E-48A5-99DE-39512632F71A}"/>
              </c:ext>
            </c:extLst>
          </c:dPt>
          <c:dPt>
            <c:idx val="1"/>
            <c:bubble3D val="0"/>
            <c:extLst>
              <c:ext xmlns:c16="http://schemas.microsoft.com/office/drawing/2014/chart" uri="{C3380CC4-5D6E-409C-BE32-E72D297353CC}">
                <c16:uniqueId val="{0000000A-E69E-48A5-99DE-39512632F71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69E-48A5-99DE-39512632F71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69E-48A5-99DE-39512632F71A}"/>
              </c:ext>
            </c:extLst>
          </c:dPt>
          <c:cat>
            <c:strRef>
              <c:f>'2023'!$B$115:$B$118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69E-48A5-99DE-39512632F71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C14-4290-8540-20AA60D5972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C14-4290-8540-20AA60D5972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EC14-4290-8540-20AA60D5972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1A-45D9-B928-B78A6EB365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1A-45D9-B928-B78A6EB3651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01A-45D9-B928-B78A6EB3651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01A-45D9-B928-B78A6EB3651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01A-45D9-B928-B78A6EB3651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01A-45D9-B928-B78A6EB3651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01A-45D9-B928-B78A6EB3651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01A-45D9-B928-B78A6EB36517}"/>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01A-45D9-B928-B78A6EB3651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01A-45D9-B928-B78A6EB3651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01A-45D9-B928-B78A6EB3651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401A-45D9-B928-B78A6EB36517}"/>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401A-45D9-B928-B78A6EB36517}"/>
              </c:ext>
            </c:extLst>
          </c:dPt>
          <c:dPt>
            <c:idx val="1"/>
            <c:bubble3D val="0"/>
            <c:extLst>
              <c:ext xmlns:c16="http://schemas.microsoft.com/office/drawing/2014/chart" uri="{C3380CC4-5D6E-409C-BE32-E72D297353CC}">
                <c16:uniqueId val="{00000012-401A-45D9-B928-B78A6EB3651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401A-45D9-B928-B78A6EB3651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401A-45D9-B928-B78A6EB3651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401A-45D9-B928-B78A6EB3651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401A-45D9-B928-B78A6EB3651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401A-45D9-B928-B78A6EB3651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401A-45D9-B928-B78A6EB36517}"/>
              </c:ext>
            </c:extLst>
          </c:dPt>
          <c:cat>
            <c:strRef>
              <c:f>'2023'!$B$131:$B$138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401A-45D9-B928-B78A6EB365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41-4656-A457-2D3D46456E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41-4656-A457-2D3D46456E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41-4656-A457-2D3D46456E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41-4656-A457-2D3D46456E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A41-4656-A457-2D3D46456E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A41-4656-A457-2D3D46456E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A41-4656-A457-2D3D46456E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A41-4656-A457-2D3D46456E0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A41-4656-A457-2D3D46456E0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A41-4656-A457-2D3D46456E0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A41-4656-A457-2D3D46456E0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A41-4656-A457-2D3D46456E00}"/>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6A41-4656-A457-2D3D46456E00}"/>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6A41-4656-A457-2D3D46456E00}"/>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6A41-4656-A457-2D3D46456E00}"/>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6A41-4656-A457-2D3D46456E00}"/>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6A41-4656-A457-2D3D46456E00}"/>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6A41-4656-A457-2D3D46456E00}"/>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6A41-4656-A457-2D3D46456E00}"/>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A41-4656-A457-2D3D46456E0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41-4656-A457-2D3D46456E0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41-4656-A457-2D3D46456E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A41-4656-A457-2D3D46456E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6A41-4656-A457-2D3D46456E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6A41-4656-A457-2D3D46456E00}"/>
              </c:ext>
            </c:extLst>
          </c:dPt>
          <c:dPt>
            <c:idx val="1"/>
            <c:bubble3D val="0"/>
            <c:extLst>
              <c:ext xmlns:c16="http://schemas.microsoft.com/office/drawing/2014/chart" uri="{C3380CC4-5D6E-409C-BE32-E72D297353CC}">
                <c16:uniqueId val="{00000028-6A41-4656-A457-2D3D46456E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6A41-4656-A457-2D3D46456E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6A41-4656-A457-2D3D46456E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6A41-4656-A457-2D3D46456E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6A41-4656-A457-2D3D46456E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6A41-4656-A457-2D3D46456E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6A41-4656-A457-2D3D46456E0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6A41-4656-A457-2D3D46456E0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6A41-4656-A457-2D3D46456E0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6A41-4656-A457-2D3D46456E0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6A41-4656-A457-2D3D46456E00}"/>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6A41-4656-A457-2D3D46456E00}"/>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6A41-4656-A457-2D3D46456E00}"/>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6A41-4656-A457-2D3D46456E00}"/>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6A41-4656-A457-2D3D46456E00}"/>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6A41-4656-A457-2D3D46456E00}"/>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6A41-4656-A457-2D3D46456E00}"/>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6A41-4656-A457-2D3D46456E00}"/>
              </c:ext>
            </c:extLst>
          </c:dPt>
          <c:cat>
            <c:strRef>
              <c:f>'2023'!$B$172:$B$190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6A41-4656-A457-2D3D46456E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9B3-4757-9BCF-4CC24F7A0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9B3-4757-9BCF-4CC24F7A070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9B3-4757-9BCF-4CC24F7A070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9B3-4757-9BCF-4CC24F7A070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9B3-4757-9BCF-4CC24F7A070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9B3-4757-9BCF-4CC24F7A070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9B3-4757-9BCF-4CC24F7A070E}"/>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B3-4757-9BCF-4CC24F7A070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9B3-4757-9BCF-4CC24F7A070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9B3-4757-9BCF-4CC24F7A070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9B3-4757-9BCF-4CC24F7A070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9B3-4757-9BCF-4CC24F7A070E}"/>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19B3-4757-9BCF-4CC24F7A0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DD5-4C76-A049-D5FEC5A67D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DD5-4C76-A049-D5FEC5A67DC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D5-4C76-A049-D5FEC5A67DC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D5-4C76-A049-D5FEC5A67DC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D5-4C76-A049-D5FEC5A67DC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'2023'!$B$115:$B$118</c:f>
              <c:strCache>
                <c:ptCount val="4"/>
                <c:pt idx="0">
                  <c:v>身體暴力
Physical violence</c:v>
                </c:pt>
                <c:pt idx="1">
                  <c:v>性暴力
Sexual violence</c:v>
                </c:pt>
                <c:pt idx="2">
                  <c:v>精神虐待
Psychological abuse</c:v>
                </c:pt>
                <c:pt idx="3">
                  <c:v>多種暴力
Multiple violence</c:v>
                </c:pt>
              </c:strCache>
            </c:strRef>
          </c:cat>
          <c:val>
            <c:numRef>
              <c:f>'2023'!$C$115:$C$118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8DD5-4C76-A049-D5FEC5A67D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DD5-4C76-A049-D5FEC5A67DCF}"/>
              </c:ext>
            </c:extLst>
          </c:dPt>
          <c:dPt>
            <c:idx val="1"/>
            <c:bubble3D val="0"/>
            <c:extLst>
              <c:ext xmlns:c16="http://schemas.microsoft.com/office/drawing/2014/chart" uri="{C3380CC4-5D6E-409C-BE32-E72D297353CC}">
                <c16:uniqueId val="{0000000A-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DD5-4C76-A049-D5FEC5A67DCF}"/>
              </c:ext>
            </c:extLst>
          </c:dPt>
          <c:cat>
            <c:strRef>
              <c:f>'2023'!$B$115:$B$118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8DD5-4C76-A049-D5FEC5A67D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3EE-4D26-8F2F-497FE82B1DF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3EE-4D26-8F2F-497FE82B1DF3}"/>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'2023'!$B$219:$B$220</c:f>
              <c:strCache>
                <c:ptCount val="2"/>
                <c:pt idx="0">
                  <c:v>女性
Female</c:v>
                </c:pt>
                <c:pt idx="1">
                  <c:v>男性
Male</c:v>
                </c:pt>
              </c:strCache>
            </c:strRef>
          </c:cat>
          <c:val>
            <c:numRef>
              <c:f>'2023'!$C$219:$C$220</c:f>
              <c:numCache>
                <c:formatCode>General</c:formatCode>
                <c:ptCount val="2"/>
                <c:pt idx="0">
                  <c:v>179</c:v>
                </c:pt>
                <c:pt idx="1">
                  <c:v>6</c:v>
                </c:pt>
              </c:numCache>
            </c:numRef>
          </c:val>
          <c:extLst>
            <c:ext xmlns:c16="http://schemas.microsoft.com/office/drawing/2014/chart" uri="{C3380CC4-5D6E-409C-BE32-E72D297353CC}">
              <c16:uniqueId val="{00000003-63EE-4D26-8F2F-497FE82B1DF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FD-4FDC-948F-530A2F24856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FD-4FDC-948F-530A2F24856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AFD-4FDC-948F-530A2F24856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FD-4FDC-948F-530A2F24856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AFD-4FDC-948F-530A2F24856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FD-4FDC-948F-530A2F24856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AFD-4FDC-948F-530A2F24856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FD-4FDC-948F-530A2F24856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AFD-4FDC-948F-530A2F24856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AFD-4FDC-948F-530A2F24856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AFD-4FDC-948F-530A2F24856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FD-4FDC-948F-530A2F24856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AFD-4FDC-948F-530A2F24856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FD-4FDC-948F-530A2F24856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1AFD-4FDC-948F-530A2F2485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F84-487B-A88A-36BAF3CC5C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F84-487B-A88A-36BAF3CC5C0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F84-487B-A88A-36BAF3CC5C0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F84-487B-A88A-36BAF3CC5C0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F84-487B-A88A-36BAF3CC5C0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F84-487B-A88A-36BAF3CC5C0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F84-487B-A88A-36BAF3CC5C0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F84-487B-A88A-36BAF3CC5C0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F84-487B-A88A-36BAF3CC5C0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F84-487B-A88A-36BAF3CC5C0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F84-487B-A88A-36BAF3CC5C0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F84-487B-A88A-36BAF3CC5C01}"/>
              </c:ext>
            </c:extLst>
          </c:dPt>
          <c:dPt>
            <c:idx val="12"/>
            <c:bubble3D val="0"/>
            <c:extLst>
              <c:ext xmlns:c16="http://schemas.microsoft.com/office/drawing/2014/chart" uri="{C3380CC4-5D6E-409C-BE32-E72D297353CC}">
                <c16:uniqueId val="{00000017-1F84-487B-A88A-36BAF3CC5C01}"/>
              </c:ext>
            </c:extLst>
          </c:dPt>
          <c:dPt>
            <c:idx val="13"/>
            <c:bubble3D val="0"/>
            <c:extLst>
              <c:ext xmlns:c16="http://schemas.microsoft.com/office/drawing/2014/chart" uri="{C3380CC4-5D6E-409C-BE32-E72D297353CC}">
                <c16:uniqueId val="{00000018-1F84-487B-A88A-36BAF3CC5C01}"/>
              </c:ext>
            </c:extLst>
          </c:dPt>
          <c:dPt>
            <c:idx val="14"/>
            <c:bubble3D val="0"/>
            <c:extLst>
              <c:ext xmlns:c16="http://schemas.microsoft.com/office/drawing/2014/chart" uri="{C3380CC4-5D6E-409C-BE32-E72D297353CC}">
                <c16:uniqueId val="{00000019-1F84-487B-A88A-36BAF3CC5C01}"/>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84-487B-A88A-36BAF3CC5C0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F84-487B-A88A-36BAF3CC5C0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F84-487B-A88A-36BAF3CC5C0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F84-487B-A88A-36BAF3CC5C0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F84-487B-A88A-36BAF3CC5C0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F84-487B-A88A-36BAF3CC5C0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F84-487B-A88A-36BAF3CC5C0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F84-487B-A88A-36BAF3CC5C0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F84-487B-A88A-36BAF3CC5C01}"/>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F84-487B-A88A-36BAF3CC5C01}"/>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1F84-487B-A88A-36BAF3CC5C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16A-4EDE-89A8-3E5136A308B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16A-4EDE-89A8-3E5136A308B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416A-4EDE-89A8-3E5136A308B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6F0-4A15-A09A-D214B0C455D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6F0-4A15-A09A-D214B0C455D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86F0-4A15-A09A-D214B0C455D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A0-4987-8C7D-CEDF07B92DB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A0-4987-8C7D-CEDF07B92DB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C4A0-4987-8C7D-CEDF07B92DB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D5B-421B-AC38-BA5A8DC73A3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D5B-421B-AC38-BA5A8DC73A3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1D5B-421B-AC38-BA5A8DC73A3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B9-4CEA-BB50-6AE9D0FF94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B9-4CEA-BB50-6AE9D0FF94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'2023'!$B$124:$B$125</c:f>
              <c:strCache>
                <c:ptCount val="2"/>
                <c:pt idx="0">
                  <c:v>女性
Female</c:v>
                </c:pt>
                <c:pt idx="1">
                  <c:v>男性
Male</c:v>
                </c:pt>
              </c:strCache>
            </c:strRef>
          </c:cat>
          <c:val>
            <c:numRef>
              <c:f>'2023'!$C$124:$C$125</c:f>
              <c:numCache>
                <c:formatCode>General</c:formatCode>
                <c:ptCount val="2"/>
                <c:pt idx="0">
                  <c:v>482</c:v>
                </c:pt>
                <c:pt idx="1">
                  <c:v>77</c:v>
                </c:pt>
              </c:numCache>
            </c:numRef>
          </c:val>
          <c:extLst>
            <c:ext xmlns:c16="http://schemas.microsoft.com/office/drawing/2014/chart" uri="{C3380CC4-5D6E-409C-BE32-E72D297353CC}">
              <c16:uniqueId val="{00000003-44B9-4CEA-BB50-6AE9D0FF94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179</c:v>
                </c:pt>
                <c:pt idx="1">
                  <c:v>6</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AB3-4261-941E-505F0DFFC3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AB3-4261-941E-505F0DFFC38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AB3-4261-941E-505F0DFFC38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AB3-4261-941E-505F0DFFC3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AB3-4261-941E-505F0DFFC38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1AB3-4261-941E-505F0DFFC38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1AB3-4261-941E-505F0DFFC385}"/>
              </c:ext>
            </c:extLst>
          </c:dPt>
          <c:dPt>
            <c:idx val="1"/>
            <c:bubble3D val="0"/>
            <c:extLst>
              <c:ext xmlns:c16="http://schemas.microsoft.com/office/drawing/2014/chart" uri="{C3380CC4-5D6E-409C-BE32-E72D297353CC}">
                <c16:uniqueId val="{0000001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1AB3-4261-941E-505F0DFFC385}"/>
              </c:ext>
            </c:extLst>
          </c:dPt>
          <c:cat>
            <c:strRef>
              <c:f>'2023'!$B$131:$B$138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1AB3-4261-941E-505F0DFFC3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482</c:v>
                </c:pt>
                <c:pt idx="1">
                  <c:v>77</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B6-4E27-B476-96316EAD5B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AB6-4E27-B476-96316EAD5B8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B6-4E27-B476-96316EAD5B8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B6-4E27-B476-96316EAD5B8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B6-4E27-B476-96316EAD5B8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B6-4E27-B476-96316EAD5B8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DAB6-4E27-B476-96316EAD5B8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DAB6-4E27-B476-96316EAD5B84}"/>
              </c:ext>
            </c:extLst>
          </c:dPt>
          <c:dPt>
            <c:idx val="1"/>
            <c:bubble3D val="0"/>
            <c:extLst>
              <c:ext xmlns:c16="http://schemas.microsoft.com/office/drawing/2014/chart" uri="{C3380CC4-5D6E-409C-BE32-E72D297353CC}">
                <c16:uniqueId val="{00000028-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DAB6-4E27-B476-96316EAD5B84}"/>
              </c:ext>
            </c:extLst>
          </c:dPt>
          <c:cat>
            <c:strRef>
              <c:f>'2023'!$B$172:$B$190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DAB6-4E27-B476-96316EAD5B8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179</c:v>
                </c:pt>
                <c:pt idx="1">
                  <c:v>6</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482</c:v>
                </c:pt>
                <c:pt idx="1">
                  <c:v>77</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E-44E8-88C6-908A63D1D18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E-44E8-88C6-908A63D1D1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E-44E8-88C6-908A63D1D1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E-44E8-88C6-908A63D1D18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E-44E8-88C6-908A63D1D18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E-44E8-88C6-908A63D1D18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E-44E8-88C6-908A63D1D18F}"/>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E-44E8-88C6-908A63D1D18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E-44E8-88C6-908A63D1D18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E-44E8-88C6-908A63D1D18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E-44E8-88C6-908A63D1D18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E-44E8-88C6-908A63D1D18F}"/>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2C8E-44E8-88C6-908A63D1D18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479-4D9E-B901-1859383CD3D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479-4D9E-B901-1859383CD3D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'2023'!$B$219:$B$220</c:f>
              <c:strCache>
                <c:ptCount val="2"/>
                <c:pt idx="0">
                  <c:v>女性
Female</c:v>
                </c:pt>
                <c:pt idx="1">
                  <c:v>男性
Male</c:v>
                </c:pt>
              </c:strCache>
            </c:strRef>
          </c:cat>
          <c:val>
            <c:numRef>
              <c:f>'2023'!$C$219:$C$220</c:f>
              <c:numCache>
                <c:formatCode>General</c:formatCode>
                <c:ptCount val="2"/>
                <c:pt idx="0">
                  <c:v>179</c:v>
                </c:pt>
                <c:pt idx="1">
                  <c:v>6</c:v>
                </c:pt>
              </c:numCache>
            </c:numRef>
          </c:val>
          <c:extLst>
            <c:ext xmlns:c16="http://schemas.microsoft.com/office/drawing/2014/chart" uri="{C3380CC4-5D6E-409C-BE32-E72D297353CC}">
              <c16:uniqueId val="{00000003-8479-4D9E-B901-1859383CD3D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1A-4F3B-8EEB-5852783E055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1A-4F3B-8EEB-5852783E055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1A-4F3B-8EEB-5852783E055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1A-4F3B-8EEB-5852783E055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51A-4F3B-8EEB-5852783E055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1A-4F3B-8EEB-5852783E055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51A-4F3B-8EEB-5852783E055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51A-4F3B-8EEB-5852783E055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51A-4F3B-8EEB-5852783E055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51A-4F3B-8EEB-5852783E055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51A-4F3B-8EEB-5852783E055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51A-4F3B-8EEB-5852783E055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51A-4F3B-8EEB-5852783E055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51A-4F3B-8EEB-5852783E055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51A-4F3B-8EEB-5852783E055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9F-4720-B7A0-84CE0EA29F3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9F-4720-B7A0-84CE0EA29F3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99F-4720-B7A0-84CE0EA29F3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99F-4720-B7A0-84CE0EA29F3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99F-4720-B7A0-84CE0EA29F3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99F-4720-B7A0-84CE0EA29F3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99F-4720-B7A0-84CE0EA29F3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99F-4720-B7A0-84CE0EA29F3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99F-4720-B7A0-84CE0EA29F3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99F-4720-B7A0-84CE0EA29F3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99F-4720-B7A0-84CE0EA29F3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99F-4720-B7A0-84CE0EA29F3C}"/>
              </c:ext>
            </c:extLst>
          </c:dPt>
          <c:dPt>
            <c:idx val="12"/>
            <c:bubble3D val="0"/>
            <c:extLst>
              <c:ext xmlns:c16="http://schemas.microsoft.com/office/drawing/2014/chart" uri="{C3380CC4-5D6E-409C-BE32-E72D297353CC}">
                <c16:uniqueId val="{00000017-599F-4720-B7A0-84CE0EA29F3C}"/>
              </c:ext>
            </c:extLst>
          </c:dPt>
          <c:dPt>
            <c:idx val="13"/>
            <c:bubble3D val="0"/>
            <c:extLst>
              <c:ext xmlns:c16="http://schemas.microsoft.com/office/drawing/2014/chart" uri="{C3380CC4-5D6E-409C-BE32-E72D297353CC}">
                <c16:uniqueId val="{00000018-599F-4720-B7A0-84CE0EA29F3C}"/>
              </c:ext>
            </c:extLst>
          </c:dPt>
          <c:dPt>
            <c:idx val="14"/>
            <c:bubble3D val="0"/>
            <c:extLst>
              <c:ext xmlns:c16="http://schemas.microsoft.com/office/drawing/2014/chart" uri="{C3380CC4-5D6E-409C-BE32-E72D297353CC}">
                <c16:uniqueId val="{00000019-599F-4720-B7A0-84CE0EA29F3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9F-4720-B7A0-84CE0EA29F3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9F-4720-B7A0-84CE0EA29F3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9F-4720-B7A0-84CE0EA29F3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9F-4720-B7A0-84CE0EA29F3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9F-4720-B7A0-84CE0EA29F3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99F-4720-B7A0-84CE0EA29F3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9F-4720-B7A0-84CE0EA29F3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99F-4720-B7A0-84CE0EA29F3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99F-4720-B7A0-84CE0EA29F3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99F-4720-B7A0-84CE0EA29F3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599F-4720-B7A0-84CE0EA29F3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chart" Target="../charts/chart38.xml"/><Relationship Id="rId2" Type="http://schemas.openxmlformats.org/officeDocument/2006/relationships/chart" Target="../charts/chart28.xml"/><Relationship Id="rId16" Type="http://schemas.openxmlformats.org/officeDocument/2006/relationships/chart" Target="../charts/chart42.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2" Type="http://schemas.openxmlformats.org/officeDocument/2006/relationships/chart" Target="../charts/chart44.xml"/><Relationship Id="rId16" Type="http://schemas.openxmlformats.org/officeDocument/2006/relationships/chart" Target="../charts/chart58.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5" Type="http://schemas.openxmlformats.org/officeDocument/2006/relationships/chart" Target="../charts/chart57.xml"/><Relationship Id="rId10" Type="http://schemas.openxmlformats.org/officeDocument/2006/relationships/chart" Target="../charts/chart52.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15" name="圖表 3">
          <a:extLst>
            <a:ext uri="{FF2B5EF4-FFF2-40B4-BE49-F238E27FC236}">
              <a16:creationId xmlns:a16="http://schemas.microsoft.com/office/drawing/2014/main" id="{80098155-1E81-493C-B21C-F123BE53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16" name="圖表 4">
          <a:extLst>
            <a:ext uri="{FF2B5EF4-FFF2-40B4-BE49-F238E27FC236}">
              <a16:creationId xmlns:a16="http://schemas.microsoft.com/office/drawing/2014/main" id="{9AC94282-BD73-425E-A322-B47E0D7F9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20" name="圖表 5">
          <a:extLst>
            <a:ext uri="{FF2B5EF4-FFF2-40B4-BE49-F238E27FC236}">
              <a16:creationId xmlns:a16="http://schemas.microsoft.com/office/drawing/2014/main" id="{BFD8E4BB-7B90-4925-BA7E-E4E7057DD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21" name="圖表 6">
          <a:extLst>
            <a:ext uri="{FF2B5EF4-FFF2-40B4-BE49-F238E27FC236}">
              <a16:creationId xmlns:a16="http://schemas.microsoft.com/office/drawing/2014/main" id="{EE240ABC-2E54-4A9E-8A58-6F5877EF9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22" name="圖表 7">
          <a:extLst>
            <a:ext uri="{FF2B5EF4-FFF2-40B4-BE49-F238E27FC236}">
              <a16:creationId xmlns:a16="http://schemas.microsoft.com/office/drawing/2014/main" id="{FC1AFA49-4E72-4EFB-8000-C2152E512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23" name="圖表 8">
          <a:extLst>
            <a:ext uri="{FF2B5EF4-FFF2-40B4-BE49-F238E27FC236}">
              <a16:creationId xmlns:a16="http://schemas.microsoft.com/office/drawing/2014/main" id="{CCEDF243-FE08-4746-AA3B-72C573DBC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24" name="圖表 9">
          <a:extLst>
            <a:ext uri="{FF2B5EF4-FFF2-40B4-BE49-F238E27FC236}">
              <a16:creationId xmlns:a16="http://schemas.microsoft.com/office/drawing/2014/main" id="{24ABC164-0F1B-40CA-AD13-4EDDEF29E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25" name="圖表 10">
          <a:extLst>
            <a:ext uri="{FF2B5EF4-FFF2-40B4-BE49-F238E27FC236}">
              <a16:creationId xmlns:a16="http://schemas.microsoft.com/office/drawing/2014/main" id="{C6F00EAB-E6E2-415F-9EFF-612E1C928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26" name="圖表 11">
          <a:extLst>
            <a:ext uri="{FF2B5EF4-FFF2-40B4-BE49-F238E27FC236}">
              <a16:creationId xmlns:a16="http://schemas.microsoft.com/office/drawing/2014/main" id="{7B2487BB-DA5B-4D7B-919B-20B714969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27" name="圖表 1">
          <a:extLst>
            <a:ext uri="{FF2B5EF4-FFF2-40B4-BE49-F238E27FC236}">
              <a16:creationId xmlns:a16="http://schemas.microsoft.com/office/drawing/2014/main" id="{0E4219AA-39FF-41CA-9D33-F053E15BF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28" name="圖表 5">
          <a:extLst>
            <a:ext uri="{FF2B5EF4-FFF2-40B4-BE49-F238E27FC236}">
              <a16:creationId xmlns:a16="http://schemas.microsoft.com/office/drawing/2014/main" id="{36BD4607-5061-483F-81C3-53B57818B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29" name="圖表 5">
          <a:extLst>
            <a:ext uri="{FF2B5EF4-FFF2-40B4-BE49-F238E27FC236}">
              <a16:creationId xmlns:a16="http://schemas.microsoft.com/office/drawing/2014/main" id="{6393431F-8E2D-4628-A90A-270D2F800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0" name="圖表 5">
          <a:extLst>
            <a:ext uri="{FF2B5EF4-FFF2-40B4-BE49-F238E27FC236}">
              <a16:creationId xmlns:a16="http://schemas.microsoft.com/office/drawing/2014/main" id="{2505D304-BC21-416A-A976-1E52C5A96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297"/>
  <sheetViews>
    <sheetView tabSelected="1" view="pageBreakPreview" topLeftCell="B103" zoomScale="70" zoomScaleNormal="80" zoomScaleSheetLayoutView="70" zoomScalePageLayoutView="90" workbookViewId="0">
      <selection activeCell="B16" sqref="B16"/>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6" width="38" style="1" customWidth="1"/>
    <col min="7" max="16384" width="9" style="1"/>
  </cols>
  <sheetData>
    <row r="2" spans="2:6" ht="187.5" customHeight="1" x14ac:dyDescent="0.25">
      <c r="B2" s="83" t="s">
        <v>505</v>
      </c>
      <c r="C2" s="83"/>
      <c r="D2" s="83"/>
      <c r="E2" s="1"/>
    </row>
    <row r="3" spans="2:6" ht="16.149999999999999" customHeight="1" x14ac:dyDescent="0.25">
      <c r="B3" s="65"/>
      <c r="C3" s="65"/>
      <c r="E3" s="80"/>
    </row>
    <row r="4" spans="2:6" s="66" customFormat="1" ht="26.45" customHeight="1" x14ac:dyDescent="0.25">
      <c r="B4" s="92" t="s">
        <v>504</v>
      </c>
      <c r="C4" s="92"/>
      <c r="D4" s="92"/>
    </row>
    <row r="5" spans="2:6" x14ac:dyDescent="0.25">
      <c r="B5" s="96"/>
      <c r="C5" s="96"/>
      <c r="E5" s="1"/>
    </row>
    <row r="6" spans="2:6" x14ac:dyDescent="0.25">
      <c r="B6" s="64"/>
      <c r="C6" s="64"/>
      <c r="E6" s="79"/>
    </row>
    <row r="7" spans="2:6" ht="48" customHeight="1" x14ac:dyDescent="0.25">
      <c r="B7" s="82" t="s">
        <v>490</v>
      </c>
      <c r="C7" s="90" t="s">
        <v>544</v>
      </c>
      <c r="D7" s="91"/>
      <c r="E7" s="93" t="s">
        <v>545</v>
      </c>
      <c r="F7" s="91"/>
    </row>
    <row r="8" spans="2:6" ht="48" customHeight="1" x14ac:dyDescent="0.25">
      <c r="B8" s="97"/>
      <c r="C8" s="93" t="s">
        <v>398</v>
      </c>
      <c r="D8" s="93"/>
      <c r="E8" s="93" t="s">
        <v>398</v>
      </c>
      <c r="F8" s="93"/>
    </row>
    <row r="9" spans="2:6" ht="32.25" x14ac:dyDescent="0.25">
      <c r="B9" s="23" t="s">
        <v>493</v>
      </c>
      <c r="C9" s="29">
        <v>149</v>
      </c>
      <c r="D9" s="30">
        <f>C9/C$14</f>
        <v>0.42939481268011526</v>
      </c>
      <c r="E9" s="29">
        <v>320</v>
      </c>
      <c r="F9" s="30">
        <f>E9/E$14</f>
        <v>0.45454545454545453</v>
      </c>
    </row>
    <row r="10" spans="2:6" ht="31.5" x14ac:dyDescent="0.25">
      <c r="B10" s="23" t="s">
        <v>400</v>
      </c>
      <c r="C10" s="29">
        <v>70</v>
      </c>
      <c r="D10" s="30">
        <f t="shared" ref="D10:D12" si="0">C10/C$14</f>
        <v>0.20172910662824209</v>
      </c>
      <c r="E10" s="29">
        <v>145</v>
      </c>
      <c r="F10" s="30">
        <f t="shared" ref="F10:F12" si="1">E10/E$14</f>
        <v>0.20596590909090909</v>
      </c>
    </row>
    <row r="11" spans="2:6" ht="31.5" x14ac:dyDescent="0.25">
      <c r="B11" s="23" t="s">
        <v>388</v>
      </c>
      <c r="C11" s="19">
        <v>119</v>
      </c>
      <c r="D11" s="20">
        <f t="shared" si="0"/>
        <v>0.34293948126801155</v>
      </c>
      <c r="E11" s="19">
        <v>222</v>
      </c>
      <c r="F11" s="20">
        <f t="shared" si="1"/>
        <v>0.31534090909090912</v>
      </c>
    </row>
    <row r="12" spans="2:6" ht="32.25" x14ac:dyDescent="0.25">
      <c r="B12" s="23" t="s">
        <v>494</v>
      </c>
      <c r="C12" s="19">
        <v>2</v>
      </c>
      <c r="D12" s="20">
        <f t="shared" si="0"/>
        <v>5.763688760806916E-3</v>
      </c>
      <c r="E12" s="19">
        <v>4</v>
      </c>
      <c r="F12" s="20">
        <f t="shared" si="1"/>
        <v>5.681818181818182E-3</v>
      </c>
    </row>
    <row r="13" spans="2:6" ht="31.5" x14ac:dyDescent="0.25">
      <c r="B13" s="23" t="s">
        <v>401</v>
      </c>
      <c r="C13" s="19">
        <v>7</v>
      </c>
      <c r="D13" s="20">
        <f>C13/C$14</f>
        <v>2.0172910662824207E-2</v>
      </c>
      <c r="E13" s="19">
        <v>13</v>
      </c>
      <c r="F13" s="20">
        <f>E13/E$14</f>
        <v>1.8465909090909092E-2</v>
      </c>
    </row>
    <row r="14" spans="2:6" ht="31.5" x14ac:dyDescent="0.25">
      <c r="B14" s="22" t="s">
        <v>402</v>
      </c>
      <c r="C14" s="21">
        <f t="shared" ref="C14:D14" si="2">SUM(C9:C13)</f>
        <v>347</v>
      </c>
      <c r="D14" s="50">
        <f t="shared" si="2"/>
        <v>1</v>
      </c>
      <c r="E14" s="21">
        <f t="shared" ref="E14:F14" si="3">SUM(E9:E13)</f>
        <v>704</v>
      </c>
      <c r="F14" s="50">
        <f t="shared" si="3"/>
        <v>1</v>
      </c>
    </row>
    <row r="15" spans="2:6" x14ac:dyDescent="0.25">
      <c r="B15" s="9"/>
      <c r="C15" s="9"/>
      <c r="E15" s="9"/>
    </row>
    <row r="16" spans="2:6" x14ac:dyDescent="0.25">
      <c r="B16" s="9"/>
      <c r="C16" s="9"/>
      <c r="E16" s="9"/>
    </row>
    <row r="17" spans="2:6" ht="48" customHeight="1" x14ac:dyDescent="0.25">
      <c r="B17" s="82" t="s">
        <v>491</v>
      </c>
      <c r="C17" s="90" t="s">
        <v>544</v>
      </c>
      <c r="D17" s="91"/>
      <c r="E17" s="93" t="s">
        <v>545</v>
      </c>
      <c r="F17" s="91"/>
    </row>
    <row r="18" spans="2:6" ht="48" customHeight="1" x14ac:dyDescent="0.25">
      <c r="B18" s="97"/>
      <c r="C18" s="89" t="s">
        <v>398</v>
      </c>
      <c r="D18" s="89"/>
      <c r="E18" s="89" t="s">
        <v>398</v>
      </c>
      <c r="F18" s="89"/>
    </row>
    <row r="19" spans="2:6" ht="31.5" x14ac:dyDescent="0.25">
      <c r="B19" s="23" t="s">
        <v>386</v>
      </c>
      <c r="C19" s="29">
        <v>211</v>
      </c>
      <c r="D19" s="30">
        <f>C19/C$21</f>
        <v>0.60806916426512969</v>
      </c>
      <c r="E19" s="29">
        <v>413</v>
      </c>
      <c r="F19" s="30">
        <f>E19/E$21</f>
        <v>0.58664772727272729</v>
      </c>
    </row>
    <row r="20" spans="2:6" ht="31.5" x14ac:dyDescent="0.25">
      <c r="B20" s="23" t="s">
        <v>387</v>
      </c>
      <c r="C20" s="29">
        <v>136</v>
      </c>
      <c r="D20" s="30">
        <f>C20/C$21</f>
        <v>0.39193083573487031</v>
      </c>
      <c r="E20" s="29">
        <v>291</v>
      </c>
      <c r="F20" s="30">
        <f>E20/E$21</f>
        <v>0.41335227272727271</v>
      </c>
    </row>
    <row r="21" spans="2:6" ht="31.5" x14ac:dyDescent="0.25">
      <c r="B21" s="22" t="s">
        <v>402</v>
      </c>
      <c r="C21" s="21">
        <f t="shared" ref="C21:D21" si="4">SUM(C19:C20)</f>
        <v>347</v>
      </c>
      <c r="D21" s="50">
        <f t="shared" si="4"/>
        <v>1</v>
      </c>
      <c r="E21" s="21">
        <f t="shared" ref="E21:F21" si="5">SUM(E19:E20)</f>
        <v>704</v>
      </c>
      <c r="F21" s="50">
        <f t="shared" si="5"/>
        <v>1</v>
      </c>
    </row>
    <row r="22" spans="2:6" x14ac:dyDescent="0.25">
      <c r="B22" s="9"/>
    </row>
    <row r="23" spans="2:6" x14ac:dyDescent="0.25">
      <c r="B23" s="10"/>
    </row>
    <row r="24" spans="2:6" ht="48" customHeight="1" x14ac:dyDescent="0.25">
      <c r="B24" s="85" t="s">
        <v>495</v>
      </c>
      <c r="C24" s="90" t="s">
        <v>544</v>
      </c>
      <c r="D24" s="91"/>
      <c r="E24" s="93" t="s">
        <v>545</v>
      </c>
      <c r="F24" s="91"/>
    </row>
    <row r="25" spans="2:6" ht="48" customHeight="1" x14ac:dyDescent="0.25">
      <c r="B25" s="86"/>
      <c r="C25" s="93" t="s">
        <v>399</v>
      </c>
      <c r="D25" s="93"/>
      <c r="E25" s="93" t="s">
        <v>398</v>
      </c>
      <c r="F25" s="93"/>
    </row>
    <row r="26" spans="2:6" ht="31.5" x14ac:dyDescent="0.25">
      <c r="B26" s="23" t="s">
        <v>372</v>
      </c>
      <c r="C26" s="29">
        <v>203</v>
      </c>
      <c r="D26" s="30">
        <f>C26/C$43</f>
        <v>0.55769230769230771</v>
      </c>
      <c r="E26" s="29">
        <v>416</v>
      </c>
      <c r="F26" s="30">
        <f>E26/E$43</f>
        <v>0.56908344733242133</v>
      </c>
    </row>
    <row r="27" spans="2:6" ht="31.5" x14ac:dyDescent="0.25">
      <c r="B27" s="23" t="s">
        <v>393</v>
      </c>
      <c r="C27" s="29">
        <v>5</v>
      </c>
      <c r="D27" s="30">
        <f t="shared" ref="D27:D42" si="6">C27/C$43</f>
        <v>1.3736263736263736E-2</v>
      </c>
      <c r="E27" s="29">
        <v>12</v>
      </c>
      <c r="F27" s="30">
        <f t="shared" ref="F27:F42" si="7">E27/E$43</f>
        <v>1.6415868673050615E-2</v>
      </c>
    </row>
    <row r="28" spans="2:6" ht="31.5" x14ac:dyDescent="0.25">
      <c r="B28" s="23" t="s">
        <v>404</v>
      </c>
      <c r="C28" s="19">
        <v>12</v>
      </c>
      <c r="D28" s="30">
        <f t="shared" si="6"/>
        <v>3.2967032967032968E-2</v>
      </c>
      <c r="E28" s="19">
        <v>27</v>
      </c>
      <c r="F28" s="30">
        <f t="shared" si="7"/>
        <v>3.6935704514363885E-2</v>
      </c>
    </row>
    <row r="29" spans="2:6" ht="31.5" x14ac:dyDescent="0.25">
      <c r="B29" s="23" t="s">
        <v>383</v>
      </c>
      <c r="C29" s="19">
        <v>7</v>
      </c>
      <c r="D29" s="30">
        <f t="shared" si="6"/>
        <v>1.9230769230769232E-2</v>
      </c>
      <c r="E29" s="19">
        <v>14</v>
      </c>
      <c r="F29" s="30">
        <f t="shared" si="7"/>
        <v>1.9151846785225718E-2</v>
      </c>
    </row>
    <row r="30" spans="2:6" ht="31.5" x14ac:dyDescent="0.25">
      <c r="B30" s="23" t="s">
        <v>405</v>
      </c>
      <c r="C30" s="19">
        <v>7</v>
      </c>
      <c r="D30" s="30">
        <f t="shared" si="6"/>
        <v>1.9230769230769232E-2</v>
      </c>
      <c r="E30" s="19">
        <v>13</v>
      </c>
      <c r="F30" s="30">
        <f t="shared" si="7"/>
        <v>1.7783857729138167E-2</v>
      </c>
    </row>
    <row r="31" spans="2:6" ht="31.5" x14ac:dyDescent="0.25">
      <c r="B31" s="23" t="s">
        <v>406</v>
      </c>
      <c r="C31" s="19">
        <v>1</v>
      </c>
      <c r="D31" s="30">
        <f t="shared" si="6"/>
        <v>2.7472527472527475E-3</v>
      </c>
      <c r="E31" s="19">
        <v>2</v>
      </c>
      <c r="F31" s="30">
        <f t="shared" si="7"/>
        <v>2.7359781121751026E-3</v>
      </c>
    </row>
    <row r="32" spans="2:6" ht="31.5" x14ac:dyDescent="0.25">
      <c r="B32" s="23" t="s">
        <v>407</v>
      </c>
      <c r="C32" s="19">
        <v>7</v>
      </c>
      <c r="D32" s="30">
        <f t="shared" si="6"/>
        <v>1.9230769230769232E-2</v>
      </c>
      <c r="E32" s="19">
        <v>14</v>
      </c>
      <c r="F32" s="30">
        <f t="shared" si="7"/>
        <v>1.9151846785225718E-2</v>
      </c>
    </row>
    <row r="33" spans="2:6" ht="31.5" x14ac:dyDescent="0.25">
      <c r="B33" s="23" t="s">
        <v>408</v>
      </c>
      <c r="C33" s="19">
        <v>9</v>
      </c>
      <c r="D33" s="30">
        <f t="shared" si="6"/>
        <v>2.4725274725274724E-2</v>
      </c>
      <c r="E33" s="19">
        <v>16</v>
      </c>
      <c r="F33" s="30">
        <f t="shared" si="7"/>
        <v>2.188782489740082E-2</v>
      </c>
    </row>
    <row r="34" spans="2:6" ht="31.5" x14ac:dyDescent="0.25">
      <c r="B34" s="23" t="s">
        <v>409</v>
      </c>
      <c r="C34" s="19">
        <v>0</v>
      </c>
      <c r="D34" s="30">
        <f t="shared" si="6"/>
        <v>0</v>
      </c>
      <c r="E34" s="19">
        <v>0</v>
      </c>
      <c r="F34" s="30">
        <f t="shared" si="7"/>
        <v>0</v>
      </c>
    </row>
    <row r="35" spans="2:6" ht="31.5" x14ac:dyDescent="0.25">
      <c r="B35" s="23" t="s">
        <v>410</v>
      </c>
      <c r="C35" s="19">
        <v>15</v>
      </c>
      <c r="D35" s="30">
        <f t="shared" si="6"/>
        <v>4.1208791208791208E-2</v>
      </c>
      <c r="E35" s="19">
        <v>43</v>
      </c>
      <c r="F35" s="30">
        <f t="shared" si="7"/>
        <v>5.8823529411764705E-2</v>
      </c>
    </row>
    <row r="36" spans="2:6" ht="31.5" x14ac:dyDescent="0.25">
      <c r="B36" s="23" t="s">
        <v>384</v>
      </c>
      <c r="C36" s="19">
        <v>0</v>
      </c>
      <c r="D36" s="30">
        <f t="shared" si="6"/>
        <v>0</v>
      </c>
      <c r="E36" s="19">
        <v>0</v>
      </c>
      <c r="F36" s="30">
        <f t="shared" si="7"/>
        <v>0</v>
      </c>
    </row>
    <row r="37" spans="2:6" ht="31.5" x14ac:dyDescent="0.25">
      <c r="B37" s="23" t="s">
        <v>411</v>
      </c>
      <c r="C37" s="19">
        <v>51</v>
      </c>
      <c r="D37" s="30">
        <f t="shared" si="6"/>
        <v>0.14010989010989011</v>
      </c>
      <c r="E37" s="19">
        <v>90</v>
      </c>
      <c r="F37" s="30">
        <f t="shared" si="7"/>
        <v>0.12311901504787962</v>
      </c>
    </row>
    <row r="38" spans="2:6" ht="31.5" x14ac:dyDescent="0.25">
      <c r="B38" s="23" t="s">
        <v>412</v>
      </c>
      <c r="C38" s="19">
        <v>0</v>
      </c>
      <c r="D38" s="30">
        <f t="shared" si="6"/>
        <v>0</v>
      </c>
      <c r="E38" s="19">
        <v>2</v>
      </c>
      <c r="F38" s="30">
        <f t="shared" si="7"/>
        <v>2.7359781121751026E-3</v>
      </c>
    </row>
    <row r="39" spans="2:6" ht="31.5" x14ac:dyDescent="0.25">
      <c r="B39" s="23" t="s">
        <v>380</v>
      </c>
      <c r="C39" s="19">
        <v>0</v>
      </c>
      <c r="D39" s="30">
        <f t="shared" si="6"/>
        <v>0</v>
      </c>
      <c r="E39" s="19">
        <v>3</v>
      </c>
      <c r="F39" s="30">
        <f t="shared" si="7"/>
        <v>4.1039671682626538E-3</v>
      </c>
    </row>
    <row r="40" spans="2:6" ht="31.5" x14ac:dyDescent="0.25">
      <c r="B40" s="23" t="s">
        <v>413</v>
      </c>
      <c r="C40" s="19">
        <v>31</v>
      </c>
      <c r="D40" s="30">
        <f t="shared" si="6"/>
        <v>8.5164835164835168E-2</v>
      </c>
      <c r="E40" s="19">
        <v>52</v>
      </c>
      <c r="F40" s="30">
        <f t="shared" si="7"/>
        <v>7.1135430916552667E-2</v>
      </c>
    </row>
    <row r="41" spans="2:6" ht="31.5" x14ac:dyDescent="0.25">
      <c r="B41" s="23" t="s">
        <v>414</v>
      </c>
      <c r="C41" s="19">
        <v>16</v>
      </c>
      <c r="D41" s="30">
        <f t="shared" si="6"/>
        <v>4.3956043956043959E-2</v>
      </c>
      <c r="E41" s="19">
        <v>27</v>
      </c>
      <c r="F41" s="30">
        <f t="shared" si="7"/>
        <v>3.6935704514363885E-2</v>
      </c>
    </row>
    <row r="42" spans="2:6" ht="31.5" x14ac:dyDescent="0.25">
      <c r="B42" s="23" t="s">
        <v>385</v>
      </c>
      <c r="C42" s="19">
        <v>0</v>
      </c>
      <c r="D42" s="30">
        <f t="shared" si="6"/>
        <v>0</v>
      </c>
      <c r="E42" s="19">
        <v>0</v>
      </c>
      <c r="F42" s="30">
        <f t="shared" si="7"/>
        <v>0</v>
      </c>
    </row>
    <row r="43" spans="2:6" ht="31.5" x14ac:dyDescent="0.25">
      <c r="B43" s="22" t="s">
        <v>415</v>
      </c>
      <c r="C43" s="21">
        <f t="shared" ref="C43:D43" si="8">SUM(C26:C42)</f>
        <v>364</v>
      </c>
      <c r="D43" s="50">
        <f t="shared" si="8"/>
        <v>1</v>
      </c>
      <c r="E43" s="21">
        <f t="shared" ref="E43:F43" si="9">SUM(E26:E42)</f>
        <v>731</v>
      </c>
      <c r="F43" s="50">
        <f t="shared" si="9"/>
        <v>1</v>
      </c>
    </row>
    <row r="44" spans="2:6" x14ac:dyDescent="0.25">
      <c r="B44" s="10"/>
      <c r="C44" s="12"/>
      <c r="E44" s="12"/>
    </row>
    <row r="45" spans="2:6" ht="48.75" customHeight="1" x14ac:dyDescent="0.25">
      <c r="B45" s="94" t="s">
        <v>521</v>
      </c>
      <c r="C45" s="94"/>
      <c r="D45" s="94"/>
      <c r="E45" s="1"/>
    </row>
    <row r="46" spans="2:6" ht="39.75" customHeight="1" x14ac:dyDescent="0.25">
      <c r="B46" s="95" t="s">
        <v>520</v>
      </c>
      <c r="C46" s="95"/>
      <c r="D46" s="95"/>
      <c r="E46" s="1"/>
    </row>
    <row r="47" spans="2:6" ht="15.6" customHeight="1" x14ac:dyDescent="0.25">
      <c r="B47" s="62"/>
      <c r="C47" s="62"/>
      <c r="D47" s="62"/>
      <c r="E47" s="62"/>
      <c r="F47" s="62"/>
    </row>
    <row r="48" spans="2:6" x14ac:dyDescent="0.25">
      <c r="B48" s="3"/>
      <c r="C48" s="3"/>
      <c r="E48" s="3"/>
    </row>
    <row r="49" spans="2:6" ht="48" customHeight="1" x14ac:dyDescent="0.25">
      <c r="B49" s="85" t="s">
        <v>496</v>
      </c>
      <c r="C49" s="90" t="s">
        <v>544</v>
      </c>
      <c r="D49" s="91"/>
      <c r="E49" s="93" t="s">
        <v>545</v>
      </c>
      <c r="F49" s="91"/>
    </row>
    <row r="50" spans="2:6" ht="48" customHeight="1" x14ac:dyDescent="0.25">
      <c r="B50" s="85"/>
      <c r="C50" s="89" t="s">
        <v>398</v>
      </c>
      <c r="D50" s="89"/>
      <c r="E50" s="89" t="s">
        <v>398</v>
      </c>
      <c r="F50" s="89"/>
    </row>
    <row r="51" spans="2:6" ht="31.5" x14ac:dyDescent="0.25">
      <c r="B51" s="23" t="s">
        <v>416</v>
      </c>
      <c r="C51" s="29">
        <v>321</v>
      </c>
      <c r="D51" s="30">
        <f t="shared" ref="D51:D67" si="10">C51/C$74</f>
        <v>0.9250720461095101</v>
      </c>
      <c r="E51" s="29">
        <v>650</v>
      </c>
      <c r="F51" s="30">
        <f t="shared" ref="F51:F68" si="11">E51/E$74</f>
        <v>0.92329545454545459</v>
      </c>
    </row>
    <row r="52" spans="2:6" ht="32.25" x14ac:dyDescent="0.25">
      <c r="B52" s="37" t="s">
        <v>396</v>
      </c>
      <c r="C52" s="31">
        <v>0</v>
      </c>
      <c r="D52" s="32">
        <f t="shared" si="10"/>
        <v>0</v>
      </c>
      <c r="E52" s="31">
        <v>0</v>
      </c>
      <c r="F52" s="32">
        <f t="shared" si="11"/>
        <v>0</v>
      </c>
    </row>
    <row r="53" spans="2:6" ht="31.5" x14ac:dyDescent="0.25">
      <c r="B53" s="37" t="s">
        <v>417</v>
      </c>
      <c r="C53" s="31">
        <v>0</v>
      </c>
      <c r="D53" s="32">
        <f t="shared" si="10"/>
        <v>0</v>
      </c>
      <c r="E53" s="31">
        <v>3</v>
      </c>
      <c r="F53" s="32">
        <f t="shared" si="11"/>
        <v>4.261363636363636E-3</v>
      </c>
    </row>
    <row r="54" spans="2:6" ht="32.25" x14ac:dyDescent="0.25">
      <c r="B54" s="37" t="s">
        <v>345</v>
      </c>
      <c r="C54" s="31">
        <v>2</v>
      </c>
      <c r="D54" s="32">
        <f t="shared" si="10"/>
        <v>5.763688760806916E-3</v>
      </c>
      <c r="E54" s="31">
        <v>2</v>
      </c>
      <c r="F54" s="32">
        <f t="shared" si="11"/>
        <v>2.840909090909091E-3</v>
      </c>
    </row>
    <row r="55" spans="2:6" ht="31.5" x14ac:dyDescent="0.25">
      <c r="B55" s="37" t="s">
        <v>381</v>
      </c>
      <c r="C55" s="31">
        <v>2</v>
      </c>
      <c r="D55" s="32">
        <f t="shared" si="10"/>
        <v>5.763688760806916E-3</v>
      </c>
      <c r="E55" s="31">
        <v>7</v>
      </c>
      <c r="F55" s="32">
        <f t="shared" si="11"/>
        <v>9.943181818181818E-3</v>
      </c>
    </row>
    <row r="56" spans="2:6" ht="32.25" x14ac:dyDescent="0.25">
      <c r="B56" s="37" t="s">
        <v>497</v>
      </c>
      <c r="C56" s="31">
        <v>1</v>
      </c>
      <c r="D56" s="32">
        <f t="shared" si="10"/>
        <v>2.881844380403458E-3</v>
      </c>
      <c r="E56" s="31">
        <v>2</v>
      </c>
      <c r="F56" s="32">
        <f t="shared" si="11"/>
        <v>2.840909090909091E-3</v>
      </c>
    </row>
    <row r="57" spans="2:6" ht="31.5" x14ac:dyDescent="0.25">
      <c r="B57" s="37" t="s">
        <v>419</v>
      </c>
      <c r="C57" s="31">
        <v>0</v>
      </c>
      <c r="D57" s="32">
        <f t="shared" si="10"/>
        <v>0</v>
      </c>
      <c r="E57" s="31">
        <v>0</v>
      </c>
      <c r="F57" s="32">
        <f t="shared" si="11"/>
        <v>0</v>
      </c>
    </row>
    <row r="58" spans="2:6" ht="31.5" x14ac:dyDescent="0.25">
      <c r="B58" s="77" t="s">
        <v>382</v>
      </c>
      <c r="C58" s="19">
        <v>0</v>
      </c>
      <c r="D58" s="20">
        <f t="shared" si="10"/>
        <v>0</v>
      </c>
      <c r="E58" s="19">
        <v>1</v>
      </c>
      <c r="F58" s="20">
        <f t="shared" si="11"/>
        <v>1.4204545454545455E-3</v>
      </c>
    </row>
    <row r="59" spans="2:6" ht="32.25" x14ac:dyDescent="0.25">
      <c r="B59" s="73" t="s">
        <v>526</v>
      </c>
      <c r="C59" s="55">
        <v>1</v>
      </c>
      <c r="D59" s="20">
        <f t="shared" si="10"/>
        <v>2.881844380403458E-3</v>
      </c>
      <c r="E59" s="55">
        <v>1</v>
      </c>
      <c r="F59" s="20">
        <f t="shared" si="11"/>
        <v>1.4204545454545455E-3</v>
      </c>
    </row>
    <row r="60" spans="2:6" ht="32.25" x14ac:dyDescent="0.25">
      <c r="B60" s="73" t="s">
        <v>527</v>
      </c>
      <c r="C60" s="55">
        <v>0</v>
      </c>
      <c r="D60" s="20">
        <f t="shared" si="10"/>
        <v>0</v>
      </c>
      <c r="E60" s="55">
        <v>0</v>
      </c>
      <c r="F60" s="20">
        <f t="shared" si="11"/>
        <v>0</v>
      </c>
    </row>
    <row r="61" spans="2:6" ht="32.25" x14ac:dyDescent="0.25">
      <c r="B61" s="73" t="s">
        <v>528</v>
      </c>
      <c r="C61" s="55">
        <v>0</v>
      </c>
      <c r="D61" s="20">
        <f t="shared" si="10"/>
        <v>0</v>
      </c>
      <c r="E61" s="55">
        <v>0</v>
      </c>
      <c r="F61" s="20">
        <f t="shared" si="11"/>
        <v>0</v>
      </c>
    </row>
    <row r="62" spans="2:6" ht="32.25" x14ac:dyDescent="0.25">
      <c r="B62" s="73" t="s">
        <v>529</v>
      </c>
      <c r="C62" s="55">
        <v>0</v>
      </c>
      <c r="D62" s="20">
        <f t="shared" si="10"/>
        <v>0</v>
      </c>
      <c r="E62" s="55">
        <v>0</v>
      </c>
      <c r="F62" s="20">
        <f t="shared" si="11"/>
        <v>0</v>
      </c>
    </row>
    <row r="63" spans="2:6" ht="32.25" x14ac:dyDescent="0.25">
      <c r="B63" s="73" t="s">
        <v>530</v>
      </c>
      <c r="C63" s="55">
        <v>0</v>
      </c>
      <c r="D63" s="20">
        <f t="shared" si="10"/>
        <v>0</v>
      </c>
      <c r="E63" s="55">
        <v>0</v>
      </c>
      <c r="F63" s="20">
        <f t="shared" si="11"/>
        <v>0</v>
      </c>
    </row>
    <row r="64" spans="2:6" ht="32.25" x14ac:dyDescent="0.25">
      <c r="B64" s="73" t="s">
        <v>531</v>
      </c>
      <c r="C64" s="55">
        <v>0</v>
      </c>
      <c r="D64" s="20">
        <f t="shared" si="10"/>
        <v>0</v>
      </c>
      <c r="E64" s="55">
        <v>1</v>
      </c>
      <c r="F64" s="20">
        <f t="shared" si="11"/>
        <v>1.4204545454545455E-3</v>
      </c>
    </row>
    <row r="65" spans="2:6" ht="32.25" x14ac:dyDescent="0.25">
      <c r="B65" s="73" t="s">
        <v>532</v>
      </c>
      <c r="C65" s="55">
        <v>0</v>
      </c>
      <c r="D65" s="20">
        <f t="shared" si="10"/>
        <v>0</v>
      </c>
      <c r="E65" s="55">
        <v>0</v>
      </c>
      <c r="F65" s="20">
        <f t="shared" si="11"/>
        <v>0</v>
      </c>
    </row>
    <row r="66" spans="2:6" ht="32.25" x14ac:dyDescent="0.25">
      <c r="B66" s="73" t="s">
        <v>533</v>
      </c>
      <c r="C66" s="55">
        <v>0</v>
      </c>
      <c r="D66" s="20">
        <f t="shared" si="10"/>
        <v>0</v>
      </c>
      <c r="E66" s="55">
        <v>1</v>
      </c>
      <c r="F66" s="20">
        <f t="shared" si="11"/>
        <v>1.4204545454545455E-3</v>
      </c>
    </row>
    <row r="67" spans="2:6" ht="32.25" x14ac:dyDescent="0.25">
      <c r="B67" s="73" t="s">
        <v>534</v>
      </c>
      <c r="C67" s="55">
        <v>0</v>
      </c>
      <c r="D67" s="20">
        <f t="shared" si="10"/>
        <v>0</v>
      </c>
      <c r="E67" s="55">
        <v>0</v>
      </c>
      <c r="F67" s="20">
        <f t="shared" si="11"/>
        <v>0</v>
      </c>
    </row>
    <row r="68" spans="2:6" ht="32.25" x14ac:dyDescent="0.25">
      <c r="B68" s="73" t="s">
        <v>535</v>
      </c>
      <c r="C68" s="55">
        <v>0</v>
      </c>
      <c r="D68" s="20">
        <f t="shared" ref="D68" si="12">C68/C$74</f>
        <v>0</v>
      </c>
      <c r="E68" s="55">
        <v>0</v>
      </c>
      <c r="F68" s="20">
        <f t="shared" si="11"/>
        <v>0</v>
      </c>
    </row>
    <row r="69" spans="2:6" ht="32.25" x14ac:dyDescent="0.25">
      <c r="B69" s="73" t="s">
        <v>536</v>
      </c>
      <c r="C69" s="55">
        <v>0</v>
      </c>
      <c r="D69" s="20">
        <f>C69/C$74</f>
        <v>0</v>
      </c>
      <c r="E69" s="55">
        <v>0</v>
      </c>
      <c r="F69" s="20">
        <f>E69/E$74</f>
        <v>0</v>
      </c>
    </row>
    <row r="70" spans="2:6" ht="32.25" x14ac:dyDescent="0.25">
      <c r="B70" s="73" t="s">
        <v>537</v>
      </c>
      <c r="C70" s="55">
        <v>0</v>
      </c>
      <c r="D70" s="20">
        <f>C70/C$74</f>
        <v>0</v>
      </c>
      <c r="E70" s="55">
        <v>0</v>
      </c>
      <c r="F70" s="20">
        <f>E70/E$74</f>
        <v>0</v>
      </c>
    </row>
    <row r="71" spans="2:6" ht="32.25" x14ac:dyDescent="0.25">
      <c r="B71" s="73" t="s">
        <v>538</v>
      </c>
      <c r="C71" s="55">
        <v>2</v>
      </c>
      <c r="D71" s="20">
        <f>C71/C$74</f>
        <v>5.763688760806916E-3</v>
      </c>
      <c r="E71" s="55">
        <v>2</v>
      </c>
      <c r="F71" s="20">
        <f>E71/E$74</f>
        <v>2.840909090909091E-3</v>
      </c>
    </row>
    <row r="72" spans="2:6" ht="32.25" x14ac:dyDescent="0.25">
      <c r="B72" s="73" t="s">
        <v>539</v>
      </c>
      <c r="C72" s="55">
        <v>2</v>
      </c>
      <c r="D72" s="20">
        <f>C72/C$74</f>
        <v>5.763688760806916E-3</v>
      </c>
      <c r="E72" s="55">
        <v>3</v>
      </c>
      <c r="F72" s="20">
        <f>E72/E$74</f>
        <v>4.261363636363636E-3</v>
      </c>
    </row>
    <row r="73" spans="2:6" ht="32.25" x14ac:dyDescent="0.25">
      <c r="B73" s="73" t="s">
        <v>540</v>
      </c>
      <c r="C73" s="55">
        <v>16</v>
      </c>
      <c r="D73" s="20">
        <f>C73/C$74</f>
        <v>4.6109510086455328E-2</v>
      </c>
      <c r="E73" s="55">
        <v>31</v>
      </c>
      <c r="F73" s="20">
        <f>E73/E$74</f>
        <v>4.4034090909090912E-2</v>
      </c>
    </row>
    <row r="74" spans="2:6" ht="32.25" x14ac:dyDescent="0.25">
      <c r="B74" s="78" t="s">
        <v>541</v>
      </c>
      <c r="C74" s="53">
        <f t="shared" ref="C74:D74" si="13">SUM(C51:C73)</f>
        <v>347</v>
      </c>
      <c r="D74" s="50">
        <f t="shared" si="13"/>
        <v>1</v>
      </c>
      <c r="E74" s="53">
        <f t="shared" ref="E74:F74" si="14">SUM(E51:E73)</f>
        <v>704</v>
      </c>
      <c r="F74" s="50">
        <f t="shared" si="14"/>
        <v>1</v>
      </c>
    </row>
    <row r="75" spans="2:6" x14ac:dyDescent="0.25">
      <c r="B75" s="10"/>
      <c r="C75" s="12"/>
      <c r="D75" s="67"/>
      <c r="E75" s="12"/>
      <c r="F75" s="67"/>
    </row>
    <row r="76" spans="2:6" ht="16.5" x14ac:dyDescent="0.25">
      <c r="B76" s="61" t="s">
        <v>506</v>
      </c>
      <c r="C76" s="8"/>
      <c r="E76" s="8"/>
    </row>
    <row r="77" spans="2:6" x14ac:dyDescent="0.25">
      <c r="B77" s="61" t="s">
        <v>507</v>
      </c>
      <c r="C77" s="8"/>
      <c r="E77" s="8"/>
    </row>
    <row r="78" spans="2:6" x14ac:dyDescent="0.25">
      <c r="B78" s="10"/>
      <c r="C78" s="8"/>
      <c r="E78" s="8"/>
    </row>
    <row r="79" spans="2:6" x14ac:dyDescent="0.25">
      <c r="B79" s="13"/>
      <c r="C79" s="13"/>
      <c r="E79" s="13"/>
    </row>
    <row r="80" spans="2:6" ht="55.5" customHeight="1" x14ac:dyDescent="0.25">
      <c r="B80" s="88" t="s">
        <v>492</v>
      </c>
      <c r="C80" s="90" t="s">
        <v>544</v>
      </c>
      <c r="D80" s="91"/>
      <c r="E80" s="93" t="s">
        <v>545</v>
      </c>
      <c r="F80" s="91"/>
    </row>
    <row r="81" spans="2:6" ht="55.5" customHeight="1" x14ac:dyDescent="0.25">
      <c r="B81" s="88"/>
      <c r="C81" s="89" t="s">
        <v>403</v>
      </c>
      <c r="D81" s="89"/>
      <c r="E81" s="89" t="s">
        <v>398</v>
      </c>
      <c r="F81" s="89"/>
    </row>
    <row r="82" spans="2:6" ht="31.5" x14ac:dyDescent="0.25">
      <c r="B82" s="23" t="s">
        <v>421</v>
      </c>
      <c r="C82" s="29">
        <v>3</v>
      </c>
      <c r="D82" s="30">
        <f>C82/C$102</f>
        <v>8.6455331412103754E-3</v>
      </c>
      <c r="E82" s="29">
        <v>9</v>
      </c>
      <c r="F82" s="30">
        <f>E82/E$102</f>
        <v>1.278409090909091E-2</v>
      </c>
    </row>
    <row r="83" spans="2:6" ht="31.5" x14ac:dyDescent="0.25">
      <c r="B83" s="23" t="s">
        <v>422</v>
      </c>
      <c r="C83" s="29">
        <v>8</v>
      </c>
      <c r="D83" s="30">
        <f t="shared" ref="D83:D101" si="15">C83/C$102</f>
        <v>2.3054755043227664E-2</v>
      </c>
      <c r="E83" s="29">
        <v>13</v>
      </c>
      <c r="F83" s="30">
        <f t="shared" ref="F83:F101" si="16">E83/E$102</f>
        <v>1.8465909090909092E-2</v>
      </c>
    </row>
    <row r="84" spans="2:6" ht="31.5" x14ac:dyDescent="0.25">
      <c r="B84" s="23" t="s">
        <v>423</v>
      </c>
      <c r="C84" s="29">
        <v>8</v>
      </c>
      <c r="D84" s="30">
        <f t="shared" si="15"/>
        <v>2.3054755043227664E-2</v>
      </c>
      <c r="E84" s="29">
        <v>11</v>
      </c>
      <c r="F84" s="30">
        <f t="shared" si="16"/>
        <v>1.5625E-2</v>
      </c>
    </row>
    <row r="85" spans="2:6" ht="31.5" x14ac:dyDescent="0.25">
      <c r="B85" s="25" t="s">
        <v>424</v>
      </c>
      <c r="C85" s="29">
        <v>18</v>
      </c>
      <c r="D85" s="30">
        <f t="shared" si="15"/>
        <v>5.1873198847262249E-2</v>
      </c>
      <c r="E85" s="29">
        <v>35</v>
      </c>
      <c r="F85" s="30">
        <f t="shared" si="16"/>
        <v>4.9715909090909088E-2</v>
      </c>
    </row>
    <row r="86" spans="2:6" ht="31.5" x14ac:dyDescent="0.25">
      <c r="B86" s="25" t="s">
        <v>425</v>
      </c>
      <c r="C86" s="29">
        <v>3</v>
      </c>
      <c r="D86" s="30">
        <f t="shared" si="15"/>
        <v>8.6455331412103754E-3</v>
      </c>
      <c r="E86" s="29">
        <v>8</v>
      </c>
      <c r="F86" s="30">
        <f t="shared" si="16"/>
        <v>1.1363636363636364E-2</v>
      </c>
    </row>
    <row r="87" spans="2:6" ht="31.5" x14ac:dyDescent="0.25">
      <c r="B87" s="25" t="s">
        <v>426</v>
      </c>
      <c r="C87" s="29">
        <v>17</v>
      </c>
      <c r="D87" s="30">
        <f t="shared" si="15"/>
        <v>4.8991354466858789E-2</v>
      </c>
      <c r="E87" s="29">
        <v>32</v>
      </c>
      <c r="F87" s="30">
        <f t="shared" si="16"/>
        <v>4.5454545454545456E-2</v>
      </c>
    </row>
    <row r="88" spans="2:6" ht="31.5" x14ac:dyDescent="0.25">
      <c r="B88" s="25" t="s">
        <v>354</v>
      </c>
      <c r="C88" s="29">
        <v>17</v>
      </c>
      <c r="D88" s="30">
        <f t="shared" si="15"/>
        <v>4.8991354466858789E-2</v>
      </c>
      <c r="E88" s="29">
        <v>35</v>
      </c>
      <c r="F88" s="30">
        <f t="shared" si="16"/>
        <v>4.9715909090909088E-2</v>
      </c>
    </row>
    <row r="89" spans="2:6" ht="31.5" x14ac:dyDescent="0.25">
      <c r="B89" s="25" t="s">
        <v>349</v>
      </c>
      <c r="C89" s="29">
        <v>24</v>
      </c>
      <c r="D89" s="30">
        <f t="shared" si="15"/>
        <v>6.9164265129683003E-2</v>
      </c>
      <c r="E89" s="29">
        <v>81</v>
      </c>
      <c r="F89" s="30">
        <f t="shared" si="16"/>
        <v>0.11505681818181818</v>
      </c>
    </row>
    <row r="90" spans="2:6" ht="31.5" x14ac:dyDescent="0.25">
      <c r="B90" s="25" t="s">
        <v>427</v>
      </c>
      <c r="C90" s="29">
        <v>15</v>
      </c>
      <c r="D90" s="30">
        <f t="shared" si="15"/>
        <v>4.3227665706051875E-2</v>
      </c>
      <c r="E90" s="29">
        <v>30</v>
      </c>
      <c r="F90" s="30">
        <f t="shared" si="16"/>
        <v>4.261363636363636E-2</v>
      </c>
    </row>
    <row r="91" spans="2:6" ht="31.5" x14ac:dyDescent="0.25">
      <c r="B91" s="25" t="s">
        <v>428</v>
      </c>
      <c r="C91" s="29">
        <v>15</v>
      </c>
      <c r="D91" s="30">
        <f t="shared" si="15"/>
        <v>4.3227665706051875E-2</v>
      </c>
      <c r="E91" s="29">
        <v>31</v>
      </c>
      <c r="F91" s="30">
        <f t="shared" si="16"/>
        <v>4.4034090909090912E-2</v>
      </c>
    </row>
    <row r="92" spans="2:6" ht="31.5" x14ac:dyDescent="0.25">
      <c r="B92" s="25" t="s">
        <v>429</v>
      </c>
      <c r="C92" s="29">
        <v>28</v>
      </c>
      <c r="D92" s="30">
        <f t="shared" si="15"/>
        <v>8.069164265129683E-2</v>
      </c>
      <c r="E92" s="29">
        <v>62</v>
      </c>
      <c r="F92" s="30">
        <f t="shared" si="16"/>
        <v>8.8068181818181823E-2</v>
      </c>
    </row>
    <row r="93" spans="2:6" ht="31.5" x14ac:dyDescent="0.25">
      <c r="B93" s="25" t="s">
        <v>355</v>
      </c>
      <c r="C93" s="29">
        <v>23</v>
      </c>
      <c r="D93" s="30">
        <f t="shared" si="15"/>
        <v>6.6282420749279536E-2</v>
      </c>
      <c r="E93" s="29">
        <v>38</v>
      </c>
      <c r="F93" s="30">
        <f t="shared" si="16"/>
        <v>5.3977272727272728E-2</v>
      </c>
    </row>
    <row r="94" spans="2:6" ht="31.5" x14ac:dyDescent="0.25">
      <c r="B94" s="25" t="s">
        <v>351</v>
      </c>
      <c r="C94" s="29">
        <v>10</v>
      </c>
      <c r="D94" s="30">
        <f t="shared" si="15"/>
        <v>2.8818443804034581E-2</v>
      </c>
      <c r="E94" s="29">
        <v>25</v>
      </c>
      <c r="F94" s="30">
        <f t="shared" si="16"/>
        <v>3.551136363636364E-2</v>
      </c>
    </row>
    <row r="95" spans="2:6" ht="31.5" x14ac:dyDescent="0.25">
      <c r="B95" s="25" t="s">
        <v>430</v>
      </c>
      <c r="C95" s="29">
        <v>18</v>
      </c>
      <c r="D95" s="30">
        <f t="shared" si="15"/>
        <v>5.1873198847262249E-2</v>
      </c>
      <c r="E95" s="29">
        <v>35</v>
      </c>
      <c r="F95" s="30">
        <f t="shared" si="16"/>
        <v>4.9715909090909088E-2</v>
      </c>
    </row>
    <row r="96" spans="2:6" ht="31.5" x14ac:dyDescent="0.25">
      <c r="B96" s="25" t="s">
        <v>356</v>
      </c>
      <c r="C96" s="29">
        <v>51</v>
      </c>
      <c r="D96" s="30">
        <f t="shared" si="15"/>
        <v>0.14697406340057637</v>
      </c>
      <c r="E96" s="29">
        <v>95</v>
      </c>
      <c r="F96" s="30">
        <f t="shared" si="16"/>
        <v>0.13494318181818182</v>
      </c>
    </row>
    <row r="97" spans="2:6" ht="31.5" x14ac:dyDescent="0.25">
      <c r="B97" s="25" t="s">
        <v>431</v>
      </c>
      <c r="C97" s="29">
        <v>13</v>
      </c>
      <c r="D97" s="30">
        <f t="shared" si="15"/>
        <v>3.7463976945244955E-2</v>
      </c>
      <c r="E97" s="29">
        <v>21</v>
      </c>
      <c r="F97" s="30">
        <f t="shared" si="16"/>
        <v>2.9829545454545456E-2</v>
      </c>
    </row>
    <row r="98" spans="2:6" ht="31.5" x14ac:dyDescent="0.25">
      <c r="B98" s="25" t="s">
        <v>357</v>
      </c>
      <c r="C98" s="29">
        <v>27</v>
      </c>
      <c r="D98" s="30">
        <f t="shared" si="15"/>
        <v>7.7809798270893377E-2</v>
      </c>
      <c r="E98" s="29">
        <v>50</v>
      </c>
      <c r="F98" s="30">
        <f t="shared" si="16"/>
        <v>7.1022727272727279E-2</v>
      </c>
    </row>
    <row r="99" spans="2:6" ht="31.5" x14ac:dyDescent="0.25">
      <c r="B99" s="25" t="s">
        <v>432</v>
      </c>
      <c r="C99" s="29">
        <v>29</v>
      </c>
      <c r="D99" s="30">
        <f t="shared" si="15"/>
        <v>8.3573487031700283E-2</v>
      </c>
      <c r="E99" s="29">
        <v>58</v>
      </c>
      <c r="F99" s="30">
        <f t="shared" si="16"/>
        <v>8.2386363636363633E-2</v>
      </c>
    </row>
    <row r="100" spans="2:6" ht="31.5" x14ac:dyDescent="0.25">
      <c r="B100" s="25" t="s">
        <v>358</v>
      </c>
      <c r="C100" s="29">
        <v>7</v>
      </c>
      <c r="D100" s="30">
        <f t="shared" si="15"/>
        <v>2.0172910662824207E-2</v>
      </c>
      <c r="E100" s="29">
        <v>10</v>
      </c>
      <c r="F100" s="30">
        <f t="shared" si="16"/>
        <v>1.4204545454545454E-2</v>
      </c>
    </row>
    <row r="101" spans="2:6" ht="31.5" x14ac:dyDescent="0.25">
      <c r="B101" s="25" t="s">
        <v>433</v>
      </c>
      <c r="C101" s="29">
        <v>13</v>
      </c>
      <c r="D101" s="30">
        <f t="shared" si="15"/>
        <v>3.7463976945244955E-2</v>
      </c>
      <c r="E101" s="29">
        <v>25</v>
      </c>
      <c r="F101" s="30">
        <f t="shared" si="16"/>
        <v>3.551136363636364E-2</v>
      </c>
    </row>
    <row r="102" spans="2:6" ht="31.5" x14ac:dyDescent="0.25">
      <c r="B102" s="17" t="s">
        <v>420</v>
      </c>
      <c r="C102" s="21">
        <f t="shared" ref="C102:D102" si="17">SUM(C82:C101)</f>
        <v>347</v>
      </c>
      <c r="D102" s="50">
        <f t="shared" si="17"/>
        <v>1</v>
      </c>
      <c r="E102" s="21">
        <f t="shared" ref="E102:F102" si="18">SUM(E82:E101)</f>
        <v>704</v>
      </c>
      <c r="F102" s="50">
        <f t="shared" si="18"/>
        <v>1</v>
      </c>
    </row>
    <row r="103" spans="2:6" s="2" customFormat="1" x14ac:dyDescent="0.25">
      <c r="B103" s="10"/>
      <c r="C103" s="11"/>
      <c r="E103" s="11"/>
    </row>
    <row r="104" spans="2:6" s="2" customFormat="1" ht="21" customHeight="1" x14ac:dyDescent="0.25">
      <c r="B104" s="61" t="s">
        <v>434</v>
      </c>
      <c r="C104" s="61"/>
      <c r="D104" s="61"/>
      <c r="E104" s="61"/>
      <c r="F104" s="61"/>
    </row>
    <row r="105" spans="2:6" s="2" customFormat="1" ht="15" customHeight="1" x14ac:dyDescent="0.25">
      <c r="B105" s="60" t="s">
        <v>395</v>
      </c>
      <c r="C105" s="63"/>
      <c r="E105" s="81"/>
    </row>
    <row r="106" spans="2:6" s="2" customFormat="1" ht="15" customHeight="1" x14ac:dyDescent="0.25">
      <c r="B106" s="60"/>
      <c r="C106" s="63"/>
      <c r="E106" s="81"/>
    </row>
    <row r="107" spans="2:6" s="2" customFormat="1" x14ac:dyDescent="0.25">
      <c r="B107" s="14"/>
      <c r="C107" s="14"/>
      <c r="E107" s="14"/>
    </row>
    <row r="108" spans="2:6" s="66" customFormat="1" ht="20.25" x14ac:dyDescent="0.25">
      <c r="B108" s="92" t="s">
        <v>435</v>
      </c>
      <c r="C108" s="92"/>
      <c r="D108" s="92"/>
    </row>
    <row r="110" spans="2:6" ht="16.5" x14ac:dyDescent="0.25">
      <c r="B110" s="1" t="s">
        <v>523</v>
      </c>
    </row>
    <row r="111" spans="2:6" x14ac:dyDescent="0.25">
      <c r="B111" s="1" t="s">
        <v>522</v>
      </c>
    </row>
    <row r="113" spans="2:6" ht="47.25" customHeight="1" x14ac:dyDescent="0.25">
      <c r="B113" s="85" t="s">
        <v>498</v>
      </c>
      <c r="C113" s="90" t="s">
        <v>544</v>
      </c>
      <c r="D113" s="91"/>
      <c r="E113" s="93" t="s">
        <v>545</v>
      </c>
      <c r="F113" s="91"/>
    </row>
    <row r="114" spans="2:6" ht="47.25" customHeight="1" x14ac:dyDescent="0.25">
      <c r="B114" s="86"/>
      <c r="C114" s="89" t="s">
        <v>403</v>
      </c>
      <c r="D114" s="89"/>
      <c r="E114" s="89" t="s">
        <v>398</v>
      </c>
      <c r="F114" s="89"/>
    </row>
    <row r="115" spans="2:6" ht="31.5" x14ac:dyDescent="0.25">
      <c r="B115" s="25" t="s">
        <v>436</v>
      </c>
      <c r="C115" s="29">
        <v>459</v>
      </c>
      <c r="D115" s="30">
        <f>C115/C$119</f>
        <v>0.82110912343470488</v>
      </c>
      <c r="E115" s="29">
        <v>798</v>
      </c>
      <c r="F115" s="30">
        <f>E115/E$119</f>
        <v>0.8036253776435045</v>
      </c>
    </row>
    <row r="116" spans="2:6" ht="31.5" x14ac:dyDescent="0.25">
      <c r="B116" s="25" t="s">
        <v>359</v>
      </c>
      <c r="C116" s="29">
        <v>3</v>
      </c>
      <c r="D116" s="30">
        <f t="shared" ref="D116:D118" si="19">C116/C$119</f>
        <v>5.3667262969588547E-3</v>
      </c>
      <c r="E116" s="29">
        <v>5</v>
      </c>
      <c r="F116" s="30">
        <f t="shared" ref="F116:F118" si="20">E116/E$119</f>
        <v>5.0352467270896274E-3</v>
      </c>
    </row>
    <row r="117" spans="2:6" ht="31.5" x14ac:dyDescent="0.25">
      <c r="B117" s="25" t="s">
        <v>360</v>
      </c>
      <c r="C117" s="29">
        <v>41</v>
      </c>
      <c r="D117" s="30">
        <f t="shared" si="19"/>
        <v>7.3345259391771014E-2</v>
      </c>
      <c r="E117" s="29">
        <v>76</v>
      </c>
      <c r="F117" s="30">
        <f t="shared" si="20"/>
        <v>7.6535750251762333E-2</v>
      </c>
    </row>
    <row r="118" spans="2:6" ht="31.5" x14ac:dyDescent="0.25">
      <c r="B118" s="25" t="s">
        <v>437</v>
      </c>
      <c r="C118" s="29">
        <v>56</v>
      </c>
      <c r="D118" s="30">
        <f t="shared" si="19"/>
        <v>0.1001788908765653</v>
      </c>
      <c r="E118" s="29">
        <v>114</v>
      </c>
      <c r="F118" s="30">
        <f t="shared" si="20"/>
        <v>0.11480362537764351</v>
      </c>
    </row>
    <row r="119" spans="2:6" ht="31.5" x14ac:dyDescent="0.25">
      <c r="B119" s="17" t="s">
        <v>438</v>
      </c>
      <c r="C119" s="21">
        <f t="shared" ref="C119:D119" si="21">SUM(C115:C118)</f>
        <v>559</v>
      </c>
      <c r="D119" s="50">
        <f t="shared" si="21"/>
        <v>1.0000000000000002</v>
      </c>
      <c r="E119" s="21">
        <f t="shared" ref="E119:F119" si="22">SUM(E115:E118)</f>
        <v>993</v>
      </c>
      <c r="F119" s="50">
        <f t="shared" si="22"/>
        <v>1</v>
      </c>
    </row>
    <row r="122" spans="2:6" ht="47.25" customHeight="1" x14ac:dyDescent="0.25">
      <c r="B122" s="87" t="s">
        <v>439</v>
      </c>
      <c r="C122" s="90" t="s">
        <v>544</v>
      </c>
      <c r="D122" s="91"/>
      <c r="E122" s="93" t="s">
        <v>545</v>
      </c>
      <c r="F122" s="91"/>
    </row>
    <row r="123" spans="2:6" ht="47.25" customHeight="1" x14ac:dyDescent="0.25">
      <c r="B123" s="87"/>
      <c r="C123" s="89" t="s">
        <v>398</v>
      </c>
      <c r="D123" s="89"/>
      <c r="E123" s="89" t="s">
        <v>398</v>
      </c>
      <c r="F123" s="89"/>
    </row>
    <row r="124" spans="2:6" ht="31.5" x14ac:dyDescent="0.25">
      <c r="B124" s="25" t="s">
        <v>343</v>
      </c>
      <c r="C124" s="29">
        <v>482</v>
      </c>
      <c r="D124" s="30">
        <f>C124/C$126</f>
        <v>0.86225402504472271</v>
      </c>
      <c r="E124" s="29">
        <v>855</v>
      </c>
      <c r="F124" s="30">
        <f>E124/E$126</f>
        <v>0.86102719033232633</v>
      </c>
    </row>
    <row r="125" spans="2:6" ht="31.5" x14ac:dyDescent="0.25">
      <c r="B125" s="25" t="s">
        <v>361</v>
      </c>
      <c r="C125" s="29">
        <v>77</v>
      </c>
      <c r="D125" s="30">
        <f>C125/C$126</f>
        <v>0.13774597495527727</v>
      </c>
      <c r="E125" s="29">
        <v>138</v>
      </c>
      <c r="F125" s="30">
        <f>E125/E$126</f>
        <v>0.13897280966767372</v>
      </c>
    </row>
    <row r="126" spans="2:6" ht="31.5" x14ac:dyDescent="0.25">
      <c r="B126" s="17" t="s">
        <v>420</v>
      </c>
      <c r="C126" s="33">
        <f t="shared" ref="C126:D126" si="23">SUM(C124:C125)</f>
        <v>559</v>
      </c>
      <c r="D126" s="49">
        <f t="shared" si="23"/>
        <v>1</v>
      </c>
      <c r="E126" s="33">
        <f t="shared" ref="E126:F126" si="24">SUM(E124:E125)</f>
        <v>993</v>
      </c>
      <c r="F126" s="49">
        <f t="shared" si="24"/>
        <v>1</v>
      </c>
    </row>
    <row r="127" spans="2:6" s="5" customFormat="1" x14ac:dyDescent="0.25">
      <c r="B127" s="10"/>
      <c r="C127" s="11"/>
      <c r="E127" s="11"/>
    </row>
    <row r="128" spans="2:6" s="5" customFormat="1" x14ac:dyDescent="0.25">
      <c r="B128" s="10"/>
      <c r="C128" s="15"/>
      <c r="E128" s="15"/>
    </row>
    <row r="129" spans="2:6" ht="48" customHeight="1" x14ac:dyDescent="0.25">
      <c r="B129" s="82" t="s">
        <v>440</v>
      </c>
      <c r="C129" s="90" t="s">
        <v>544</v>
      </c>
      <c r="D129" s="91"/>
      <c r="E129" s="93" t="s">
        <v>545</v>
      </c>
      <c r="F129" s="91"/>
    </row>
    <row r="130" spans="2:6" ht="48" customHeight="1" x14ac:dyDescent="0.25">
      <c r="B130" s="97"/>
      <c r="C130" s="89" t="s">
        <v>398</v>
      </c>
      <c r="D130" s="89"/>
      <c r="E130" s="89" t="s">
        <v>398</v>
      </c>
      <c r="F130" s="89"/>
    </row>
    <row r="131" spans="2:6" ht="31.5" x14ac:dyDescent="0.25">
      <c r="B131" s="25" t="s">
        <v>362</v>
      </c>
      <c r="C131" s="29">
        <v>357</v>
      </c>
      <c r="D131" s="30">
        <f>C131/C$139</f>
        <v>0.63864042933810372</v>
      </c>
      <c r="E131" s="29">
        <v>635</v>
      </c>
      <c r="F131" s="30">
        <f>E131/E$139</f>
        <v>0.63947633434038265</v>
      </c>
    </row>
    <row r="132" spans="2:6" ht="31.5" x14ac:dyDescent="0.25">
      <c r="B132" s="25" t="s">
        <v>363</v>
      </c>
      <c r="C132" s="29">
        <v>51</v>
      </c>
      <c r="D132" s="30">
        <f t="shared" ref="D132:D138" si="25">C132/C$139</f>
        <v>9.1234347048300538E-2</v>
      </c>
      <c r="E132" s="29">
        <v>98</v>
      </c>
      <c r="F132" s="30">
        <f t="shared" ref="F132:F138" si="26">E132/E$139</f>
        <v>9.8690835850956699E-2</v>
      </c>
    </row>
    <row r="133" spans="2:6" ht="32.25" x14ac:dyDescent="0.25">
      <c r="B133" s="25" t="s">
        <v>364</v>
      </c>
      <c r="C133" s="29">
        <v>22</v>
      </c>
      <c r="D133" s="30">
        <f t="shared" si="25"/>
        <v>3.9355992844364938E-2</v>
      </c>
      <c r="E133" s="29">
        <v>40</v>
      </c>
      <c r="F133" s="30">
        <f t="shared" si="26"/>
        <v>4.0281973816717019E-2</v>
      </c>
    </row>
    <row r="134" spans="2:6" ht="32.25" x14ac:dyDescent="0.25">
      <c r="B134" s="25" t="s">
        <v>365</v>
      </c>
      <c r="C134" s="29">
        <v>4</v>
      </c>
      <c r="D134" s="30">
        <f t="shared" si="25"/>
        <v>7.1556350626118068E-3</v>
      </c>
      <c r="E134" s="29">
        <v>9</v>
      </c>
      <c r="F134" s="30">
        <f t="shared" si="26"/>
        <v>9.0634441087613302E-3</v>
      </c>
    </row>
    <row r="135" spans="2:6" ht="31.5" x14ac:dyDescent="0.25">
      <c r="B135" s="25" t="s">
        <v>441</v>
      </c>
      <c r="C135" s="29">
        <v>84</v>
      </c>
      <c r="D135" s="30">
        <f t="shared" si="25"/>
        <v>0.15026833631484796</v>
      </c>
      <c r="E135" s="29">
        <v>148</v>
      </c>
      <c r="F135" s="30">
        <f t="shared" si="26"/>
        <v>0.14904330312185296</v>
      </c>
    </row>
    <row r="136" spans="2:6" ht="31.5" x14ac:dyDescent="0.25">
      <c r="B136" s="25" t="s">
        <v>442</v>
      </c>
      <c r="C136" s="29">
        <v>3</v>
      </c>
      <c r="D136" s="30">
        <f t="shared" si="25"/>
        <v>5.3667262969588547E-3</v>
      </c>
      <c r="E136" s="29">
        <v>6</v>
      </c>
      <c r="F136" s="30">
        <f t="shared" si="26"/>
        <v>6.0422960725075529E-3</v>
      </c>
    </row>
    <row r="137" spans="2:6" ht="31.5" x14ac:dyDescent="0.25">
      <c r="B137" s="25" t="s">
        <v>443</v>
      </c>
      <c r="C137" s="29">
        <v>36</v>
      </c>
      <c r="D137" s="30">
        <f t="shared" si="25"/>
        <v>6.4400715563506267E-2</v>
      </c>
      <c r="E137" s="29">
        <v>54</v>
      </c>
      <c r="F137" s="30">
        <f t="shared" si="26"/>
        <v>5.4380664652567974E-2</v>
      </c>
    </row>
    <row r="138" spans="2:6" ht="31.5" x14ac:dyDescent="0.25">
      <c r="B138" s="25" t="s">
        <v>444</v>
      </c>
      <c r="C138" s="29">
        <v>2</v>
      </c>
      <c r="D138" s="30">
        <f t="shared" si="25"/>
        <v>3.5778175313059034E-3</v>
      </c>
      <c r="E138" s="29">
        <v>3</v>
      </c>
      <c r="F138" s="30">
        <f t="shared" si="26"/>
        <v>3.0211480362537764E-3</v>
      </c>
    </row>
    <row r="139" spans="2:6" ht="31.5" x14ac:dyDescent="0.25">
      <c r="B139" s="17" t="s">
        <v>420</v>
      </c>
      <c r="C139" s="33">
        <f t="shared" ref="C139:D139" si="27">SUM(C131:C138)</f>
        <v>559</v>
      </c>
      <c r="D139" s="49">
        <f t="shared" si="27"/>
        <v>1</v>
      </c>
      <c r="E139" s="33">
        <f t="shared" ref="E139:F139" si="28">SUM(E131:E138)</f>
        <v>993</v>
      </c>
      <c r="F139" s="49">
        <f t="shared" si="28"/>
        <v>1</v>
      </c>
    </row>
    <row r="140" spans="2:6" x14ac:dyDescent="0.25">
      <c r="B140" s="10"/>
      <c r="C140" s="8"/>
      <c r="E140" s="8"/>
    </row>
    <row r="141" spans="2:6" x14ac:dyDescent="0.25">
      <c r="B141" s="10"/>
      <c r="C141" s="8"/>
      <c r="E141" s="8"/>
    </row>
    <row r="142" spans="2:6" s="5" customFormat="1" ht="47.25" customHeight="1" x14ac:dyDescent="0.25">
      <c r="B142" s="87" t="s">
        <v>503</v>
      </c>
      <c r="C142" s="90" t="s">
        <v>544</v>
      </c>
      <c r="D142" s="91"/>
      <c r="E142" s="93" t="s">
        <v>545</v>
      </c>
      <c r="F142" s="91"/>
    </row>
    <row r="143" spans="2:6" s="5" customFormat="1" ht="47.25" customHeight="1" x14ac:dyDescent="0.25">
      <c r="B143" s="87"/>
      <c r="C143" s="89" t="s">
        <v>403</v>
      </c>
      <c r="D143" s="89"/>
      <c r="E143" s="89" t="s">
        <v>398</v>
      </c>
      <c r="F143" s="89"/>
    </row>
    <row r="144" spans="2:6" s="5" customFormat="1" ht="31.5" x14ac:dyDescent="0.25">
      <c r="B144" s="25" t="s">
        <v>416</v>
      </c>
      <c r="C144" s="29">
        <v>507</v>
      </c>
      <c r="D144" s="30">
        <f t="shared" ref="D144:D166" si="29">C144/C$167</f>
        <v>0.90697674418604646</v>
      </c>
      <c r="E144" s="29">
        <v>891</v>
      </c>
      <c r="F144" s="30">
        <f t="shared" ref="F144:F166" si="30">E144/E$167</f>
        <v>0.89728096676737157</v>
      </c>
    </row>
    <row r="145" spans="2:6" s="5" customFormat="1" ht="32.25" x14ac:dyDescent="0.25">
      <c r="B145" s="36" t="s">
        <v>397</v>
      </c>
      <c r="C145" s="31">
        <v>3</v>
      </c>
      <c r="D145" s="32">
        <f t="shared" si="29"/>
        <v>5.3667262969588547E-3</v>
      </c>
      <c r="E145" s="31">
        <v>10</v>
      </c>
      <c r="F145" s="32">
        <f t="shared" si="30"/>
        <v>1.0070493454179255E-2</v>
      </c>
    </row>
    <row r="146" spans="2:6" s="5" customFormat="1" ht="31.5" x14ac:dyDescent="0.25">
      <c r="B146" s="36" t="s">
        <v>445</v>
      </c>
      <c r="C146" s="31">
        <v>11</v>
      </c>
      <c r="D146" s="32">
        <f t="shared" si="29"/>
        <v>1.9677996422182469E-2</v>
      </c>
      <c r="E146" s="31">
        <v>18</v>
      </c>
      <c r="F146" s="32">
        <f t="shared" si="30"/>
        <v>1.812688821752266E-2</v>
      </c>
    </row>
    <row r="147" spans="2:6" s="5" customFormat="1" ht="32.25" x14ac:dyDescent="0.25">
      <c r="B147" s="37" t="s">
        <v>352</v>
      </c>
      <c r="C147" s="31">
        <v>6</v>
      </c>
      <c r="D147" s="32">
        <f t="shared" si="29"/>
        <v>1.0733452593917709E-2</v>
      </c>
      <c r="E147" s="31">
        <v>8</v>
      </c>
      <c r="F147" s="32">
        <f t="shared" si="30"/>
        <v>8.0563947633434038E-3</v>
      </c>
    </row>
    <row r="148" spans="2:6" s="5" customFormat="1" ht="32.25" x14ac:dyDescent="0.25">
      <c r="B148" s="36" t="s">
        <v>353</v>
      </c>
      <c r="C148" s="31">
        <v>8</v>
      </c>
      <c r="D148" s="32">
        <f t="shared" si="29"/>
        <v>1.4311270125223614E-2</v>
      </c>
      <c r="E148" s="31">
        <v>21</v>
      </c>
      <c r="F148" s="32">
        <f t="shared" si="30"/>
        <v>2.1148036253776436E-2</v>
      </c>
    </row>
    <row r="149" spans="2:6" s="5" customFormat="1" ht="31.5" x14ac:dyDescent="0.25">
      <c r="B149" s="36" t="s">
        <v>446</v>
      </c>
      <c r="C149" s="31">
        <v>1</v>
      </c>
      <c r="D149" s="32">
        <f t="shared" si="29"/>
        <v>1.7889087656529517E-3</v>
      </c>
      <c r="E149" s="31">
        <v>8</v>
      </c>
      <c r="F149" s="32">
        <f t="shared" si="30"/>
        <v>8.0563947633434038E-3</v>
      </c>
    </row>
    <row r="150" spans="2:6" s="5" customFormat="1" ht="31.5" x14ac:dyDescent="0.25">
      <c r="B150" s="69" t="s">
        <v>419</v>
      </c>
      <c r="C150" s="70">
        <v>2</v>
      </c>
      <c r="D150" s="71">
        <f t="shared" si="29"/>
        <v>3.5778175313059034E-3</v>
      </c>
      <c r="E150" s="70">
        <v>5</v>
      </c>
      <c r="F150" s="71">
        <f t="shared" si="30"/>
        <v>5.0352467270896274E-3</v>
      </c>
    </row>
    <row r="151" spans="2:6" s="5" customFormat="1" ht="32.25" x14ac:dyDescent="0.25">
      <c r="B151" s="23" t="s">
        <v>508</v>
      </c>
      <c r="C151" s="29">
        <v>5</v>
      </c>
      <c r="D151" s="30">
        <f t="shared" si="29"/>
        <v>8.9445438282647581E-3</v>
      </c>
      <c r="E151" s="29">
        <v>9</v>
      </c>
      <c r="F151" s="30">
        <f t="shared" si="30"/>
        <v>9.0634441087613302E-3</v>
      </c>
    </row>
    <row r="152" spans="2:6" s="5" customFormat="1" ht="32.25" x14ac:dyDescent="0.25">
      <c r="B152" s="23" t="s">
        <v>509</v>
      </c>
      <c r="C152" s="29">
        <v>4</v>
      </c>
      <c r="D152" s="30">
        <f t="shared" si="29"/>
        <v>7.1556350626118068E-3</v>
      </c>
      <c r="E152" s="29">
        <v>4</v>
      </c>
      <c r="F152" s="30">
        <f t="shared" si="30"/>
        <v>4.0281973816717019E-3</v>
      </c>
    </row>
    <row r="153" spans="2:6" s="5" customFormat="1" ht="32.25" x14ac:dyDescent="0.25">
      <c r="B153" s="75" t="s">
        <v>346</v>
      </c>
      <c r="C153" s="72">
        <v>0</v>
      </c>
      <c r="D153" s="30">
        <f t="shared" si="29"/>
        <v>0</v>
      </c>
      <c r="E153" s="72">
        <v>1</v>
      </c>
      <c r="F153" s="30">
        <f t="shared" si="30"/>
        <v>1.0070493454179255E-3</v>
      </c>
    </row>
    <row r="154" spans="2:6" s="5" customFormat="1" ht="32.25" x14ac:dyDescent="0.25">
      <c r="B154" s="73" t="s">
        <v>510</v>
      </c>
      <c r="C154" s="74">
        <v>1</v>
      </c>
      <c r="D154" s="30">
        <f t="shared" si="29"/>
        <v>1.7889087656529517E-3</v>
      </c>
      <c r="E154" s="74">
        <v>1</v>
      </c>
      <c r="F154" s="30">
        <f t="shared" si="30"/>
        <v>1.0070493454179255E-3</v>
      </c>
    </row>
    <row r="155" spans="2:6" s="5" customFormat="1" ht="32.25" x14ac:dyDescent="0.25">
      <c r="B155" s="73" t="s">
        <v>511</v>
      </c>
      <c r="C155" s="74">
        <v>0</v>
      </c>
      <c r="D155" s="30">
        <f t="shared" si="29"/>
        <v>0</v>
      </c>
      <c r="E155" s="74">
        <v>0</v>
      </c>
      <c r="F155" s="30">
        <f t="shared" si="30"/>
        <v>0</v>
      </c>
    </row>
    <row r="156" spans="2:6" s="5" customFormat="1" ht="32.25" x14ac:dyDescent="0.25">
      <c r="B156" s="73" t="s">
        <v>512</v>
      </c>
      <c r="C156" s="74">
        <v>0</v>
      </c>
      <c r="D156" s="30">
        <f t="shared" si="29"/>
        <v>0</v>
      </c>
      <c r="E156" s="74">
        <v>0</v>
      </c>
      <c r="F156" s="30">
        <f t="shared" si="30"/>
        <v>0</v>
      </c>
    </row>
    <row r="157" spans="2:6" s="5" customFormat="1" ht="32.25" x14ac:dyDescent="0.25">
      <c r="B157" s="73" t="s">
        <v>513</v>
      </c>
      <c r="C157" s="74">
        <v>0</v>
      </c>
      <c r="D157" s="30">
        <f t="shared" si="29"/>
        <v>0</v>
      </c>
      <c r="E157" s="74">
        <v>0</v>
      </c>
      <c r="F157" s="30">
        <f t="shared" si="30"/>
        <v>0</v>
      </c>
    </row>
    <row r="158" spans="2:6" s="5" customFormat="1" ht="32.25" x14ac:dyDescent="0.25">
      <c r="B158" s="73" t="s">
        <v>514</v>
      </c>
      <c r="C158" s="74">
        <v>0</v>
      </c>
      <c r="D158" s="30">
        <f t="shared" si="29"/>
        <v>0</v>
      </c>
      <c r="E158" s="74">
        <v>0</v>
      </c>
      <c r="F158" s="30">
        <f t="shared" si="30"/>
        <v>0</v>
      </c>
    </row>
    <row r="159" spans="2:6" s="5" customFormat="1" ht="32.25" x14ac:dyDescent="0.25">
      <c r="B159" s="73" t="s">
        <v>515</v>
      </c>
      <c r="C159" s="74">
        <v>0</v>
      </c>
      <c r="D159" s="30">
        <f t="shared" si="29"/>
        <v>0</v>
      </c>
      <c r="E159" s="74">
        <v>0</v>
      </c>
      <c r="F159" s="30">
        <f t="shared" si="30"/>
        <v>0</v>
      </c>
    </row>
    <row r="160" spans="2:6" s="5" customFormat="1" ht="32.25" x14ac:dyDescent="0.25">
      <c r="B160" s="73" t="s">
        <v>516</v>
      </c>
      <c r="C160" s="74">
        <v>0</v>
      </c>
      <c r="D160" s="30">
        <f t="shared" si="29"/>
        <v>0</v>
      </c>
      <c r="E160" s="74">
        <v>0</v>
      </c>
      <c r="F160" s="30">
        <f t="shared" si="30"/>
        <v>0</v>
      </c>
    </row>
    <row r="161" spans="2:6" s="5" customFormat="1" ht="32.25" x14ac:dyDescent="0.25">
      <c r="B161" s="73" t="s">
        <v>517</v>
      </c>
      <c r="C161" s="74">
        <v>0</v>
      </c>
      <c r="D161" s="30">
        <f t="shared" si="29"/>
        <v>0</v>
      </c>
      <c r="E161" s="74">
        <v>0</v>
      </c>
      <c r="F161" s="30">
        <f t="shared" si="30"/>
        <v>0</v>
      </c>
    </row>
    <row r="162" spans="2:6" s="5" customFormat="1" ht="32.25" x14ac:dyDescent="0.25">
      <c r="B162" s="73" t="s">
        <v>518</v>
      </c>
      <c r="C162" s="74">
        <v>0</v>
      </c>
      <c r="D162" s="30">
        <f t="shared" si="29"/>
        <v>0</v>
      </c>
      <c r="E162" s="74">
        <v>0</v>
      </c>
      <c r="F162" s="30">
        <f t="shared" si="30"/>
        <v>0</v>
      </c>
    </row>
    <row r="163" spans="2:6" s="5" customFormat="1" ht="32.25" x14ac:dyDescent="0.25">
      <c r="B163" s="73" t="s">
        <v>519</v>
      </c>
      <c r="C163" s="74">
        <v>0</v>
      </c>
      <c r="D163" s="30">
        <f t="shared" si="29"/>
        <v>0</v>
      </c>
      <c r="E163" s="74">
        <v>0</v>
      </c>
      <c r="F163" s="30">
        <f t="shared" si="30"/>
        <v>0</v>
      </c>
    </row>
    <row r="164" spans="2:6" s="5" customFormat="1" ht="32.25" x14ac:dyDescent="0.25">
      <c r="B164" s="25" t="s">
        <v>347</v>
      </c>
      <c r="C164" s="29">
        <v>1</v>
      </c>
      <c r="D164" s="30">
        <f t="shared" si="29"/>
        <v>1.7889087656529517E-3</v>
      </c>
      <c r="E164" s="29">
        <v>4</v>
      </c>
      <c r="F164" s="30">
        <f t="shared" si="30"/>
        <v>4.0281973816717019E-3</v>
      </c>
    </row>
    <row r="165" spans="2:6" s="5" customFormat="1" ht="32.25" x14ac:dyDescent="0.25">
      <c r="B165" s="25" t="s">
        <v>348</v>
      </c>
      <c r="C165" s="29">
        <v>5</v>
      </c>
      <c r="D165" s="30">
        <f t="shared" si="29"/>
        <v>8.9445438282647581E-3</v>
      </c>
      <c r="E165" s="29">
        <v>5</v>
      </c>
      <c r="F165" s="30">
        <f t="shared" si="30"/>
        <v>5.0352467270896274E-3</v>
      </c>
    </row>
    <row r="166" spans="2:6" s="5" customFormat="1" ht="31.5" x14ac:dyDescent="0.25">
      <c r="B166" s="25" t="s">
        <v>447</v>
      </c>
      <c r="C166" s="29">
        <v>5</v>
      </c>
      <c r="D166" s="30">
        <f t="shared" si="29"/>
        <v>8.9445438282647581E-3</v>
      </c>
      <c r="E166" s="29">
        <v>8</v>
      </c>
      <c r="F166" s="30">
        <f t="shared" si="30"/>
        <v>8.0563947633434038E-3</v>
      </c>
    </row>
    <row r="167" spans="2:6" s="5" customFormat="1" ht="33" x14ac:dyDescent="0.25">
      <c r="B167" s="68" t="s">
        <v>402</v>
      </c>
      <c r="C167" s="33">
        <f t="shared" ref="C167:D167" si="31">SUM(C144:C166)</f>
        <v>559</v>
      </c>
      <c r="D167" s="49">
        <f t="shared" si="31"/>
        <v>0.99999999999999989</v>
      </c>
      <c r="E167" s="33">
        <f t="shared" ref="E167:F167" si="32">SUM(E144:E166)</f>
        <v>993</v>
      </c>
      <c r="F167" s="49">
        <f t="shared" si="32"/>
        <v>1</v>
      </c>
    </row>
    <row r="168" spans="2:6" s="5" customFormat="1" x14ac:dyDescent="0.25">
      <c r="B168" s="7"/>
      <c r="C168" s="7"/>
      <c r="E168" s="7"/>
    </row>
    <row r="169" spans="2:6" s="5" customFormat="1" x14ac:dyDescent="0.25">
      <c r="B169" s="7"/>
      <c r="C169" s="7"/>
      <c r="E169" s="7"/>
    </row>
    <row r="170" spans="2:6" ht="47.25" customHeight="1" x14ac:dyDescent="0.25">
      <c r="B170" s="87" t="s">
        <v>502</v>
      </c>
      <c r="C170" s="90" t="s">
        <v>544</v>
      </c>
      <c r="D170" s="91"/>
      <c r="E170" s="93" t="s">
        <v>545</v>
      </c>
      <c r="F170" s="91"/>
    </row>
    <row r="171" spans="2:6" ht="47.25" customHeight="1" x14ac:dyDescent="0.25">
      <c r="B171" s="87"/>
      <c r="C171" s="89" t="s">
        <v>398</v>
      </c>
      <c r="D171" s="89"/>
      <c r="E171" s="89" t="s">
        <v>398</v>
      </c>
      <c r="F171" s="89"/>
    </row>
    <row r="172" spans="2:6" ht="31.5" x14ac:dyDescent="0.25">
      <c r="B172" s="25" t="s">
        <v>448</v>
      </c>
      <c r="C172" s="29">
        <v>13</v>
      </c>
      <c r="D172" s="30">
        <f t="shared" ref="D172:D191" si="33">C172/C$192</f>
        <v>2.3255813953488372E-2</v>
      </c>
      <c r="E172" s="29">
        <v>18</v>
      </c>
      <c r="F172" s="30">
        <f t="shared" ref="F172:F191" si="34">E172/E$192</f>
        <v>1.812688821752266E-2</v>
      </c>
    </row>
    <row r="173" spans="2:6" ht="31.5" x14ac:dyDescent="0.25">
      <c r="B173" s="25" t="s">
        <v>449</v>
      </c>
      <c r="C173" s="29">
        <v>14</v>
      </c>
      <c r="D173" s="30">
        <f t="shared" si="33"/>
        <v>2.5044722719141325E-2</v>
      </c>
      <c r="E173" s="29">
        <v>16</v>
      </c>
      <c r="F173" s="30">
        <f t="shared" si="34"/>
        <v>1.6112789526686808E-2</v>
      </c>
    </row>
    <row r="174" spans="2:6" ht="31.5" x14ac:dyDescent="0.25">
      <c r="B174" s="25" t="s">
        <v>450</v>
      </c>
      <c r="C174" s="29">
        <v>22</v>
      </c>
      <c r="D174" s="30">
        <f t="shared" si="33"/>
        <v>3.9355992844364938E-2</v>
      </c>
      <c r="E174" s="29">
        <v>28</v>
      </c>
      <c r="F174" s="30">
        <f t="shared" si="34"/>
        <v>2.8197381671701913E-2</v>
      </c>
    </row>
    <row r="175" spans="2:6" ht="31.5" x14ac:dyDescent="0.25">
      <c r="B175" s="25" t="s">
        <v>424</v>
      </c>
      <c r="C175" s="29">
        <v>10</v>
      </c>
      <c r="D175" s="30">
        <f t="shared" si="33"/>
        <v>1.7889087656529516E-2</v>
      </c>
      <c r="E175" s="29">
        <v>21</v>
      </c>
      <c r="F175" s="30">
        <f t="shared" si="34"/>
        <v>2.1148036253776436E-2</v>
      </c>
    </row>
    <row r="176" spans="2:6" ht="31.5" x14ac:dyDescent="0.25">
      <c r="B176" s="25" t="s">
        <v>451</v>
      </c>
      <c r="C176" s="29">
        <v>5</v>
      </c>
      <c r="D176" s="30">
        <f t="shared" si="33"/>
        <v>8.9445438282647581E-3</v>
      </c>
      <c r="E176" s="29">
        <v>7</v>
      </c>
      <c r="F176" s="30">
        <f t="shared" si="34"/>
        <v>7.0493454179254783E-3</v>
      </c>
    </row>
    <row r="177" spans="2:6" ht="31.5" x14ac:dyDescent="0.25">
      <c r="B177" s="25" t="s">
        <v>452</v>
      </c>
      <c r="C177" s="29">
        <v>41</v>
      </c>
      <c r="D177" s="30">
        <f t="shared" si="33"/>
        <v>7.3345259391771014E-2</v>
      </c>
      <c r="E177" s="29">
        <v>53</v>
      </c>
      <c r="F177" s="30">
        <f t="shared" si="34"/>
        <v>5.3373615307150048E-2</v>
      </c>
    </row>
    <row r="178" spans="2:6" ht="31.5" x14ac:dyDescent="0.25">
      <c r="B178" s="25" t="s">
        <v>354</v>
      </c>
      <c r="C178" s="29">
        <v>35</v>
      </c>
      <c r="D178" s="30">
        <f t="shared" si="33"/>
        <v>6.2611806797853303E-2</v>
      </c>
      <c r="E178" s="29">
        <v>79</v>
      </c>
      <c r="F178" s="30">
        <f t="shared" si="34"/>
        <v>7.9556898288016112E-2</v>
      </c>
    </row>
    <row r="179" spans="2:6" ht="31.5" x14ac:dyDescent="0.25">
      <c r="B179" s="25" t="s">
        <v>349</v>
      </c>
      <c r="C179" s="29">
        <v>40</v>
      </c>
      <c r="D179" s="30">
        <f t="shared" si="33"/>
        <v>7.1556350626118065E-2</v>
      </c>
      <c r="E179" s="29">
        <v>76</v>
      </c>
      <c r="F179" s="30">
        <f t="shared" si="34"/>
        <v>7.6535750251762333E-2</v>
      </c>
    </row>
    <row r="180" spans="2:6" ht="31.5" x14ac:dyDescent="0.25">
      <c r="B180" s="25" t="s">
        <v>453</v>
      </c>
      <c r="C180" s="29">
        <v>31</v>
      </c>
      <c r="D180" s="30">
        <f t="shared" si="33"/>
        <v>5.5456171735241505E-2</v>
      </c>
      <c r="E180" s="29">
        <v>58</v>
      </c>
      <c r="F180" s="30">
        <f t="shared" si="34"/>
        <v>5.8408862034239679E-2</v>
      </c>
    </row>
    <row r="181" spans="2:6" ht="31.5" x14ac:dyDescent="0.25">
      <c r="B181" s="25" t="s">
        <v>454</v>
      </c>
      <c r="C181" s="29">
        <v>26</v>
      </c>
      <c r="D181" s="30">
        <f t="shared" si="33"/>
        <v>4.6511627906976744E-2</v>
      </c>
      <c r="E181" s="29">
        <v>46</v>
      </c>
      <c r="F181" s="30">
        <f t="shared" si="34"/>
        <v>4.632426988922457E-2</v>
      </c>
    </row>
    <row r="182" spans="2:6" ht="31.5" x14ac:dyDescent="0.25">
      <c r="B182" s="25" t="s">
        <v>455</v>
      </c>
      <c r="C182" s="29">
        <v>46</v>
      </c>
      <c r="D182" s="30">
        <f t="shared" si="33"/>
        <v>8.2289803220035776E-2</v>
      </c>
      <c r="E182" s="29">
        <v>80</v>
      </c>
      <c r="F182" s="30">
        <f t="shared" si="34"/>
        <v>8.0563947633434038E-2</v>
      </c>
    </row>
    <row r="183" spans="2:6" ht="31.5" x14ac:dyDescent="0.25">
      <c r="B183" s="25" t="s">
        <v>355</v>
      </c>
      <c r="C183" s="29">
        <v>41</v>
      </c>
      <c r="D183" s="30">
        <f t="shared" si="33"/>
        <v>7.3345259391771014E-2</v>
      </c>
      <c r="E183" s="29">
        <v>77</v>
      </c>
      <c r="F183" s="30">
        <f t="shared" si="34"/>
        <v>7.7542799597180259E-2</v>
      </c>
    </row>
    <row r="184" spans="2:6" ht="31.5" x14ac:dyDescent="0.25">
      <c r="B184" s="25" t="s">
        <v>366</v>
      </c>
      <c r="C184" s="29">
        <v>12</v>
      </c>
      <c r="D184" s="30">
        <f t="shared" si="33"/>
        <v>2.1466905187835419E-2</v>
      </c>
      <c r="E184" s="29">
        <v>24</v>
      </c>
      <c r="F184" s="30">
        <f t="shared" si="34"/>
        <v>2.4169184290030211E-2</v>
      </c>
    </row>
    <row r="185" spans="2:6" ht="31.5" x14ac:dyDescent="0.25">
      <c r="B185" s="25" t="s">
        <v>430</v>
      </c>
      <c r="C185" s="29">
        <v>36</v>
      </c>
      <c r="D185" s="30">
        <f t="shared" si="33"/>
        <v>6.4400715563506267E-2</v>
      </c>
      <c r="E185" s="29">
        <v>70</v>
      </c>
      <c r="F185" s="30">
        <f t="shared" si="34"/>
        <v>7.0493454179254789E-2</v>
      </c>
    </row>
    <row r="186" spans="2:6" ht="31.5" x14ac:dyDescent="0.25">
      <c r="B186" s="25" t="s">
        <v>367</v>
      </c>
      <c r="C186" s="29">
        <v>81</v>
      </c>
      <c r="D186" s="30">
        <f t="shared" si="33"/>
        <v>0.14490161001788909</v>
      </c>
      <c r="E186" s="29">
        <v>154</v>
      </c>
      <c r="F186" s="30">
        <f t="shared" si="34"/>
        <v>0.15508559919436052</v>
      </c>
    </row>
    <row r="187" spans="2:6" ht="31.5" x14ac:dyDescent="0.25">
      <c r="B187" s="25" t="s">
        <v>431</v>
      </c>
      <c r="C187" s="29">
        <v>25</v>
      </c>
      <c r="D187" s="30">
        <f t="shared" si="33"/>
        <v>4.4722719141323794E-2</v>
      </c>
      <c r="E187" s="29">
        <v>40</v>
      </c>
      <c r="F187" s="30">
        <f t="shared" si="34"/>
        <v>4.0281973816717019E-2</v>
      </c>
    </row>
    <row r="188" spans="2:6" ht="31.5" x14ac:dyDescent="0.25">
      <c r="B188" s="25" t="s">
        <v>368</v>
      </c>
      <c r="C188" s="29">
        <v>18</v>
      </c>
      <c r="D188" s="30">
        <f t="shared" si="33"/>
        <v>3.2200357781753133E-2</v>
      </c>
      <c r="E188" s="29">
        <v>43</v>
      </c>
      <c r="F188" s="30">
        <f t="shared" si="34"/>
        <v>4.3303121852970798E-2</v>
      </c>
    </row>
    <row r="189" spans="2:6" ht="31.5" x14ac:dyDescent="0.25">
      <c r="B189" s="25" t="s">
        <v>456</v>
      </c>
      <c r="C189" s="29">
        <v>61</v>
      </c>
      <c r="D189" s="30">
        <f t="shared" si="33"/>
        <v>0.10912343470483005</v>
      </c>
      <c r="E189" s="29">
        <v>98</v>
      </c>
      <c r="F189" s="30">
        <f t="shared" si="34"/>
        <v>9.8690835850956699E-2</v>
      </c>
    </row>
    <row r="190" spans="2:6" ht="31.5" x14ac:dyDescent="0.25">
      <c r="B190" s="25" t="s">
        <v>369</v>
      </c>
      <c r="C190" s="29">
        <v>2</v>
      </c>
      <c r="D190" s="30">
        <f t="shared" si="33"/>
        <v>3.5778175313059034E-3</v>
      </c>
      <c r="E190" s="29">
        <v>4</v>
      </c>
      <c r="F190" s="30">
        <f t="shared" si="34"/>
        <v>4.0281973816717019E-3</v>
      </c>
    </row>
    <row r="191" spans="2:6" ht="31.5" x14ac:dyDescent="0.25">
      <c r="B191" s="25" t="s">
        <v>433</v>
      </c>
      <c r="C191" s="29">
        <v>0</v>
      </c>
      <c r="D191" s="30">
        <f t="shared" si="33"/>
        <v>0</v>
      </c>
      <c r="E191" s="29">
        <v>1</v>
      </c>
      <c r="F191" s="30">
        <f t="shared" si="34"/>
        <v>1.0070493454179255E-3</v>
      </c>
    </row>
    <row r="192" spans="2:6" ht="31.5" x14ac:dyDescent="0.25">
      <c r="B192" s="17" t="s">
        <v>402</v>
      </c>
      <c r="C192" s="33">
        <f t="shared" ref="C192:D192" si="35">SUM(C172:C191)</f>
        <v>559</v>
      </c>
      <c r="D192" s="49">
        <f t="shared" si="35"/>
        <v>1</v>
      </c>
      <c r="E192" s="33">
        <f t="shared" ref="E192:F192" si="36">SUM(E172:E191)</f>
        <v>993</v>
      </c>
      <c r="F192" s="49">
        <f t="shared" si="36"/>
        <v>1</v>
      </c>
    </row>
    <row r="193" spans="2:6" x14ac:dyDescent="0.25">
      <c r="B193" s="10"/>
      <c r="C193" s="8"/>
      <c r="E193" s="8"/>
    </row>
    <row r="194" spans="2:6" x14ac:dyDescent="0.25">
      <c r="B194" s="61" t="s">
        <v>434</v>
      </c>
      <c r="C194" s="61"/>
      <c r="E194" s="61"/>
    </row>
    <row r="195" spans="2:6" x14ac:dyDescent="0.25">
      <c r="B195" s="60" t="s">
        <v>394</v>
      </c>
      <c r="C195" s="63"/>
      <c r="E195" s="81"/>
    </row>
    <row r="196" spans="2:6" x14ac:dyDescent="0.25">
      <c r="B196" s="14"/>
      <c r="C196" s="14"/>
      <c r="E196" s="14"/>
    </row>
    <row r="197" spans="2:6" ht="15.6" customHeight="1" x14ac:dyDescent="0.25">
      <c r="B197" s="14"/>
      <c r="C197" s="14"/>
      <c r="E197" s="14"/>
    </row>
    <row r="198" spans="2:6" s="66" customFormat="1" ht="20.25" x14ac:dyDescent="0.25">
      <c r="B198" s="92" t="s">
        <v>457</v>
      </c>
      <c r="C198" s="92"/>
      <c r="D198" s="92"/>
    </row>
    <row r="199" spans="2:6" x14ac:dyDescent="0.25">
      <c r="B199" s="64"/>
      <c r="C199" s="64"/>
      <c r="E199" s="79"/>
    </row>
    <row r="200" spans="2:6" x14ac:dyDescent="0.25">
      <c r="B200" s="64"/>
      <c r="C200" s="64"/>
      <c r="E200" s="79"/>
    </row>
    <row r="201" spans="2:6" ht="47.25" customHeight="1" x14ac:dyDescent="0.25">
      <c r="B201" s="87" t="s">
        <v>501</v>
      </c>
      <c r="C201" s="90" t="s">
        <v>544</v>
      </c>
      <c r="D201" s="91"/>
      <c r="E201" s="93" t="s">
        <v>545</v>
      </c>
      <c r="F201" s="91"/>
    </row>
    <row r="202" spans="2:6" ht="47.25" customHeight="1" x14ac:dyDescent="0.25">
      <c r="B202" s="87"/>
      <c r="C202" s="89" t="s">
        <v>398</v>
      </c>
      <c r="D202" s="89"/>
      <c r="E202" s="89" t="s">
        <v>398</v>
      </c>
      <c r="F202" s="89"/>
    </row>
    <row r="203" spans="2:6" ht="32.25" x14ac:dyDescent="0.25">
      <c r="B203" s="25" t="s">
        <v>489</v>
      </c>
      <c r="C203" s="29">
        <v>40</v>
      </c>
      <c r="D203" s="30">
        <f>C203/C$210</f>
        <v>0.21621621621621623</v>
      </c>
      <c r="E203" s="29">
        <v>73</v>
      </c>
      <c r="F203" s="30">
        <f>E203/E$210</f>
        <v>0.21159420289855072</v>
      </c>
    </row>
    <row r="204" spans="2:6" ht="31.5" x14ac:dyDescent="0.25">
      <c r="B204" s="25" t="s">
        <v>458</v>
      </c>
      <c r="C204" s="29">
        <v>110</v>
      </c>
      <c r="D204" s="30">
        <f t="shared" ref="D204:D209" si="37">C204/C$210</f>
        <v>0.59459459459459463</v>
      </c>
      <c r="E204" s="29">
        <v>204</v>
      </c>
      <c r="F204" s="30">
        <f t="shared" ref="F204:F209" si="38">E204/E$210</f>
        <v>0.59130434782608698</v>
      </c>
    </row>
    <row r="205" spans="2:6" ht="31.5" x14ac:dyDescent="0.25">
      <c r="B205" s="25" t="s">
        <v>459</v>
      </c>
      <c r="C205" s="29">
        <v>0</v>
      </c>
      <c r="D205" s="30">
        <f t="shared" si="37"/>
        <v>0</v>
      </c>
      <c r="E205" s="29">
        <v>0</v>
      </c>
      <c r="F205" s="30">
        <f t="shared" si="38"/>
        <v>0</v>
      </c>
    </row>
    <row r="206" spans="2:6" ht="31.5" x14ac:dyDescent="0.25">
      <c r="B206" s="25" t="s">
        <v>460</v>
      </c>
      <c r="C206" s="29">
        <v>2</v>
      </c>
      <c r="D206" s="30">
        <f t="shared" si="37"/>
        <v>1.0810810810810811E-2</v>
      </c>
      <c r="E206" s="29">
        <v>3</v>
      </c>
      <c r="F206" s="30">
        <f t="shared" si="38"/>
        <v>8.6956521739130436E-3</v>
      </c>
    </row>
    <row r="207" spans="2:6" ht="31.5" x14ac:dyDescent="0.25">
      <c r="B207" s="25" t="s">
        <v>370</v>
      </c>
      <c r="C207" s="29">
        <v>0</v>
      </c>
      <c r="D207" s="30">
        <f t="shared" si="37"/>
        <v>0</v>
      </c>
      <c r="E207" s="29">
        <v>0</v>
      </c>
      <c r="F207" s="30">
        <f t="shared" si="38"/>
        <v>0</v>
      </c>
    </row>
    <row r="208" spans="2:6" ht="31.5" x14ac:dyDescent="0.25">
      <c r="B208" s="25" t="s">
        <v>371</v>
      </c>
      <c r="C208" s="29">
        <v>22</v>
      </c>
      <c r="D208" s="30">
        <f t="shared" si="37"/>
        <v>0.11891891891891893</v>
      </c>
      <c r="E208" s="29">
        <v>37</v>
      </c>
      <c r="F208" s="30">
        <f t="shared" si="38"/>
        <v>0.1072463768115942</v>
      </c>
    </row>
    <row r="209" spans="1:6" ht="31.5" x14ac:dyDescent="0.25">
      <c r="B209" s="25" t="s">
        <v>461</v>
      </c>
      <c r="C209" s="29">
        <v>11</v>
      </c>
      <c r="D209" s="30">
        <f t="shared" si="37"/>
        <v>5.9459459459459463E-2</v>
      </c>
      <c r="E209" s="29">
        <v>28</v>
      </c>
      <c r="F209" s="30">
        <f t="shared" si="38"/>
        <v>8.1159420289855067E-2</v>
      </c>
    </row>
    <row r="210" spans="1:6" ht="31.5" x14ac:dyDescent="0.25">
      <c r="B210" s="17" t="s">
        <v>420</v>
      </c>
      <c r="C210" s="33">
        <f>SUM(C203:C209)</f>
        <v>185</v>
      </c>
      <c r="D210" s="49">
        <f t="shared" ref="D210:F210" si="39">SUM(D203:D209)</f>
        <v>1</v>
      </c>
      <c r="E210" s="33">
        <f>SUM(E203:E209)</f>
        <v>345</v>
      </c>
      <c r="F210" s="49">
        <f t="shared" si="39"/>
        <v>1</v>
      </c>
    </row>
    <row r="211" spans="1:6" x14ac:dyDescent="0.25">
      <c r="A211" s="2"/>
      <c r="B211" s="10"/>
      <c r="C211" s="10"/>
      <c r="E211" s="10"/>
    </row>
    <row r="212" spans="1:6" ht="16.5" x14ac:dyDescent="0.25">
      <c r="A212" s="2"/>
      <c r="B212" s="76" t="s">
        <v>524</v>
      </c>
      <c r="C212" s="10"/>
      <c r="E212" s="10"/>
    </row>
    <row r="213" spans="1:6" ht="67.5" customHeight="1" x14ac:dyDescent="0.25">
      <c r="A213" s="2"/>
      <c r="B213" s="98" t="s">
        <v>542</v>
      </c>
      <c r="C213" s="98"/>
      <c r="D213" s="98"/>
      <c r="E213" s="1"/>
    </row>
    <row r="214" spans="1:6" x14ac:dyDescent="0.25">
      <c r="A214" s="2"/>
      <c r="B214" s="60" t="s">
        <v>525</v>
      </c>
      <c r="C214" s="10"/>
      <c r="E214" s="10"/>
    </row>
    <row r="215" spans="1:6" ht="75.75" customHeight="1" x14ac:dyDescent="0.25">
      <c r="A215" s="2"/>
      <c r="B215" s="99" t="s">
        <v>543</v>
      </c>
      <c r="C215" s="99"/>
      <c r="D215" s="99"/>
      <c r="E215" s="1"/>
    </row>
    <row r="216" spans="1:6" x14ac:dyDescent="0.25">
      <c r="A216" s="2"/>
      <c r="B216" s="10"/>
      <c r="C216" s="10"/>
      <c r="E216" s="10"/>
    </row>
    <row r="217" spans="1:6" ht="48" customHeight="1" x14ac:dyDescent="0.25">
      <c r="B217" s="87" t="s">
        <v>462</v>
      </c>
      <c r="C217" s="90" t="s">
        <v>544</v>
      </c>
      <c r="D217" s="91"/>
      <c r="E217" s="93" t="s">
        <v>545</v>
      </c>
      <c r="F217" s="91"/>
    </row>
    <row r="218" spans="1:6" ht="48" customHeight="1" x14ac:dyDescent="0.25">
      <c r="B218" s="87"/>
      <c r="C218" s="89" t="s">
        <v>398</v>
      </c>
      <c r="D218" s="89"/>
      <c r="E218" s="89" t="s">
        <v>398</v>
      </c>
      <c r="F218" s="89"/>
    </row>
    <row r="219" spans="1:6" ht="31.5" x14ac:dyDescent="0.25">
      <c r="B219" s="25" t="s">
        <v>343</v>
      </c>
      <c r="C219" s="29">
        <v>179</v>
      </c>
      <c r="D219" s="30">
        <f>C219/C$221</f>
        <v>0.96756756756756757</v>
      </c>
      <c r="E219" s="29">
        <v>337</v>
      </c>
      <c r="F219" s="30">
        <f>E219/E$221</f>
        <v>0.97681159420289854</v>
      </c>
    </row>
    <row r="220" spans="1:6" ht="31.5" x14ac:dyDescent="0.25">
      <c r="B220" s="25" t="s">
        <v>361</v>
      </c>
      <c r="C220" s="29">
        <v>6</v>
      </c>
      <c r="D220" s="30">
        <f>C220/C$221</f>
        <v>3.2432432432432434E-2</v>
      </c>
      <c r="E220" s="29">
        <v>8</v>
      </c>
      <c r="F220" s="30">
        <f>E220/E$221</f>
        <v>2.318840579710145E-2</v>
      </c>
    </row>
    <row r="221" spans="1:6" ht="31.5" x14ac:dyDescent="0.25">
      <c r="B221" s="17" t="s">
        <v>402</v>
      </c>
      <c r="C221" s="33">
        <f t="shared" ref="C221:D221" si="40">SUM(C219:C220)</f>
        <v>185</v>
      </c>
      <c r="D221" s="49">
        <f t="shared" si="40"/>
        <v>1</v>
      </c>
      <c r="E221" s="33">
        <f t="shared" ref="E221:F221" si="41">SUM(E219:E220)</f>
        <v>345</v>
      </c>
      <c r="F221" s="49">
        <f t="shared" si="41"/>
        <v>1</v>
      </c>
    </row>
    <row r="224" spans="1:6" ht="47.25" customHeight="1" x14ac:dyDescent="0.25">
      <c r="B224" s="82" t="s">
        <v>463</v>
      </c>
      <c r="C224" s="90" t="s">
        <v>544</v>
      </c>
      <c r="D224" s="91"/>
      <c r="E224" s="93" t="s">
        <v>545</v>
      </c>
      <c r="F224" s="91"/>
    </row>
    <row r="225" spans="2:6" ht="47.25" customHeight="1" x14ac:dyDescent="0.25">
      <c r="B225" s="82"/>
      <c r="C225" s="89" t="s">
        <v>464</v>
      </c>
      <c r="D225" s="89"/>
      <c r="E225" s="89" t="s">
        <v>398</v>
      </c>
      <c r="F225" s="89"/>
    </row>
    <row r="226" spans="2:6" ht="31.5" x14ac:dyDescent="0.25">
      <c r="B226" s="23" t="s">
        <v>389</v>
      </c>
      <c r="C226" s="29">
        <v>1</v>
      </c>
      <c r="D226" s="30">
        <f t="shared" ref="D226:D240" si="42">C226/C$241</f>
        <v>5.4054054054054057E-3</v>
      </c>
      <c r="E226" s="29">
        <v>4</v>
      </c>
      <c r="F226" s="30">
        <f t="shared" ref="F226:F240" si="43">E226/E$241</f>
        <v>1.1594202898550725E-2</v>
      </c>
    </row>
    <row r="227" spans="2:6" ht="32.25" x14ac:dyDescent="0.25">
      <c r="B227" s="23" t="s">
        <v>373</v>
      </c>
      <c r="C227" s="29">
        <v>0</v>
      </c>
      <c r="D227" s="30">
        <f t="shared" si="42"/>
        <v>0</v>
      </c>
      <c r="E227" s="29">
        <v>0</v>
      </c>
      <c r="F227" s="30">
        <f t="shared" si="43"/>
        <v>0</v>
      </c>
    </row>
    <row r="228" spans="2:6" ht="32.25" x14ac:dyDescent="0.25">
      <c r="B228" s="23" t="s">
        <v>374</v>
      </c>
      <c r="C228" s="29">
        <v>1</v>
      </c>
      <c r="D228" s="30">
        <f t="shared" si="42"/>
        <v>5.4054054054054057E-3</v>
      </c>
      <c r="E228" s="29">
        <v>4</v>
      </c>
      <c r="F228" s="30">
        <f t="shared" si="43"/>
        <v>1.1594202898550725E-2</v>
      </c>
    </row>
    <row r="229" spans="2:6" ht="31.5" x14ac:dyDescent="0.25">
      <c r="B229" s="23" t="s">
        <v>465</v>
      </c>
      <c r="C229" s="29">
        <v>1</v>
      </c>
      <c r="D229" s="30">
        <f t="shared" si="42"/>
        <v>5.4054054054054057E-3</v>
      </c>
      <c r="E229" s="29">
        <v>1</v>
      </c>
      <c r="F229" s="30">
        <f t="shared" si="43"/>
        <v>2.8985507246376812E-3</v>
      </c>
    </row>
    <row r="230" spans="2:6" ht="31.5" x14ac:dyDescent="0.25">
      <c r="B230" s="23" t="s">
        <v>466</v>
      </c>
      <c r="C230" s="29">
        <v>9</v>
      </c>
      <c r="D230" s="30">
        <f t="shared" si="42"/>
        <v>4.8648648648648651E-2</v>
      </c>
      <c r="E230" s="29">
        <v>10</v>
      </c>
      <c r="F230" s="30">
        <f t="shared" si="43"/>
        <v>2.8985507246376812E-2</v>
      </c>
    </row>
    <row r="231" spans="2:6" ht="31.5" x14ac:dyDescent="0.25">
      <c r="B231" s="23" t="s">
        <v>467</v>
      </c>
      <c r="C231" s="29">
        <v>10</v>
      </c>
      <c r="D231" s="30">
        <f t="shared" si="42"/>
        <v>5.4054054054054057E-2</v>
      </c>
      <c r="E231" s="29">
        <v>21</v>
      </c>
      <c r="F231" s="30">
        <f t="shared" si="43"/>
        <v>6.0869565217391307E-2</v>
      </c>
    </row>
    <row r="232" spans="2:6" ht="31.5" x14ac:dyDescent="0.25">
      <c r="B232" s="23" t="s">
        <v>468</v>
      </c>
      <c r="C232" s="29">
        <v>0</v>
      </c>
      <c r="D232" s="30">
        <f t="shared" si="42"/>
        <v>0</v>
      </c>
      <c r="E232" s="29">
        <v>0</v>
      </c>
      <c r="F232" s="30">
        <f t="shared" si="43"/>
        <v>0</v>
      </c>
    </row>
    <row r="233" spans="2:6" ht="31.5" x14ac:dyDescent="0.25">
      <c r="B233" s="23" t="s">
        <v>469</v>
      </c>
      <c r="C233" s="29">
        <v>12</v>
      </c>
      <c r="D233" s="30">
        <f t="shared" si="42"/>
        <v>6.4864864864864868E-2</v>
      </c>
      <c r="E233" s="29">
        <v>20</v>
      </c>
      <c r="F233" s="30">
        <f t="shared" si="43"/>
        <v>5.7971014492753624E-2</v>
      </c>
    </row>
    <row r="234" spans="2:6" ht="31.5" x14ac:dyDescent="0.25">
      <c r="B234" s="23" t="s">
        <v>470</v>
      </c>
      <c r="C234" s="29">
        <v>0</v>
      </c>
      <c r="D234" s="30">
        <f t="shared" si="42"/>
        <v>0</v>
      </c>
      <c r="E234" s="29">
        <v>0</v>
      </c>
      <c r="F234" s="30">
        <f t="shared" si="43"/>
        <v>0</v>
      </c>
    </row>
    <row r="235" spans="2:6" ht="31.5" x14ac:dyDescent="0.25">
      <c r="B235" s="23" t="s">
        <v>390</v>
      </c>
      <c r="C235" s="29">
        <v>26</v>
      </c>
      <c r="D235" s="30">
        <f t="shared" si="42"/>
        <v>0.14054054054054055</v>
      </c>
      <c r="E235" s="29">
        <v>57</v>
      </c>
      <c r="F235" s="30">
        <f t="shared" si="43"/>
        <v>0.16521739130434782</v>
      </c>
    </row>
    <row r="236" spans="2:6" ht="31.5" x14ac:dyDescent="0.25">
      <c r="B236" s="23" t="s">
        <v>471</v>
      </c>
      <c r="C236" s="29">
        <v>0</v>
      </c>
      <c r="D236" s="30">
        <f t="shared" si="42"/>
        <v>0</v>
      </c>
      <c r="E236" s="29">
        <v>0</v>
      </c>
      <c r="F236" s="30">
        <f t="shared" si="43"/>
        <v>0</v>
      </c>
    </row>
    <row r="237" spans="2:6" ht="32.25" x14ac:dyDescent="0.25">
      <c r="B237" s="23" t="s">
        <v>488</v>
      </c>
      <c r="C237" s="45">
        <v>26</v>
      </c>
      <c r="D237" s="30">
        <f t="shared" si="42"/>
        <v>0.14054054054054055</v>
      </c>
      <c r="E237" s="45">
        <v>44</v>
      </c>
      <c r="F237" s="30">
        <f t="shared" si="43"/>
        <v>0.12753623188405797</v>
      </c>
    </row>
    <row r="238" spans="2:6" ht="31.5" x14ac:dyDescent="0.25">
      <c r="B238" s="23" t="s">
        <v>472</v>
      </c>
      <c r="C238" s="29">
        <v>2</v>
      </c>
      <c r="D238" s="30">
        <f t="shared" si="42"/>
        <v>1.0810810810810811E-2</v>
      </c>
      <c r="E238" s="29">
        <v>3</v>
      </c>
      <c r="F238" s="30">
        <f t="shared" si="43"/>
        <v>8.6956521739130436E-3</v>
      </c>
    </row>
    <row r="239" spans="2:6" ht="32.25" x14ac:dyDescent="0.25">
      <c r="B239" s="23" t="s">
        <v>392</v>
      </c>
      <c r="C239" s="29">
        <v>80</v>
      </c>
      <c r="D239" s="30">
        <f t="shared" si="42"/>
        <v>0.43243243243243246</v>
      </c>
      <c r="E239" s="29">
        <v>148</v>
      </c>
      <c r="F239" s="30">
        <f t="shared" si="43"/>
        <v>0.4289855072463768</v>
      </c>
    </row>
    <row r="240" spans="2:6" ht="31.5" x14ac:dyDescent="0.25">
      <c r="B240" s="23" t="s">
        <v>391</v>
      </c>
      <c r="C240" s="29">
        <v>17</v>
      </c>
      <c r="D240" s="30">
        <f t="shared" si="42"/>
        <v>9.1891891891891897E-2</v>
      </c>
      <c r="E240" s="29">
        <v>33</v>
      </c>
      <c r="F240" s="30">
        <f t="shared" si="43"/>
        <v>9.5652173913043481E-2</v>
      </c>
    </row>
    <row r="241" spans="2:6" ht="33" x14ac:dyDescent="0.25">
      <c r="B241" s="28" t="s">
        <v>473</v>
      </c>
      <c r="C241" s="33">
        <f t="shared" ref="C241:D241" si="44">SUM(C226:C240)</f>
        <v>185</v>
      </c>
      <c r="D241" s="49">
        <f t="shared" si="44"/>
        <v>1</v>
      </c>
      <c r="E241" s="33">
        <f t="shared" ref="E241:F241" si="45">SUM(E226:E240)</f>
        <v>345</v>
      </c>
      <c r="F241" s="49">
        <f t="shared" si="45"/>
        <v>1</v>
      </c>
    </row>
    <row r="242" spans="2:6" s="2" customFormat="1" x14ac:dyDescent="0.25">
      <c r="B242" s="10"/>
      <c r="C242" s="11"/>
      <c r="E242" s="11"/>
    </row>
    <row r="243" spans="2:6" s="2" customFormat="1" x14ac:dyDescent="0.25">
      <c r="B243" s="10"/>
      <c r="C243" s="11"/>
      <c r="E243" s="11"/>
    </row>
    <row r="244" spans="2:6" s="2" customFormat="1" ht="47.25" customHeight="1" x14ac:dyDescent="0.25">
      <c r="B244" s="85" t="s">
        <v>499</v>
      </c>
      <c r="C244" s="90" t="s">
        <v>544</v>
      </c>
      <c r="D244" s="91"/>
      <c r="E244" s="93" t="s">
        <v>545</v>
      </c>
      <c r="F244" s="91"/>
    </row>
    <row r="245" spans="2:6" s="2" customFormat="1" ht="47.25" customHeight="1" x14ac:dyDescent="0.25">
      <c r="B245" s="85"/>
      <c r="C245" s="89" t="s">
        <v>474</v>
      </c>
      <c r="D245" s="89"/>
      <c r="E245" s="89" t="s">
        <v>398</v>
      </c>
      <c r="F245" s="89"/>
    </row>
    <row r="246" spans="2:6" s="2" customFormat="1" ht="31.5" x14ac:dyDescent="0.25">
      <c r="B246" s="23" t="s">
        <v>416</v>
      </c>
      <c r="C246" s="29">
        <v>169</v>
      </c>
      <c r="D246" s="30">
        <f t="shared" ref="D246:D252" si="46">C246/C$269</f>
        <v>0.91351351351351351</v>
      </c>
      <c r="E246" s="29">
        <v>320</v>
      </c>
      <c r="F246" s="30">
        <f t="shared" ref="F246:F254" si="47">E246/E$269</f>
        <v>0.92753623188405798</v>
      </c>
    </row>
    <row r="247" spans="2:6" s="2" customFormat="1" ht="32.25" x14ac:dyDescent="0.25">
      <c r="B247" s="37" t="s">
        <v>344</v>
      </c>
      <c r="C247" s="31">
        <v>2</v>
      </c>
      <c r="D247" s="32">
        <f t="shared" si="46"/>
        <v>1.0810810810810811E-2</v>
      </c>
      <c r="E247" s="31">
        <v>4</v>
      </c>
      <c r="F247" s="32">
        <f t="shared" si="47"/>
        <v>1.1594202898550725E-2</v>
      </c>
    </row>
    <row r="248" spans="2:6" s="2" customFormat="1" ht="31.5" x14ac:dyDescent="0.25">
      <c r="B248" s="37" t="s">
        <v>445</v>
      </c>
      <c r="C248" s="31">
        <v>4</v>
      </c>
      <c r="D248" s="32">
        <f t="shared" si="46"/>
        <v>2.1621621621621623E-2</v>
      </c>
      <c r="E248" s="31">
        <v>6</v>
      </c>
      <c r="F248" s="32">
        <f t="shared" si="47"/>
        <v>1.7391304347826087E-2</v>
      </c>
    </row>
    <row r="249" spans="2:6" s="2" customFormat="1" ht="32.25" x14ac:dyDescent="0.25">
      <c r="B249" s="37" t="s">
        <v>345</v>
      </c>
      <c r="C249" s="31">
        <v>1</v>
      </c>
      <c r="D249" s="32">
        <f t="shared" si="46"/>
        <v>5.4054054054054057E-3</v>
      </c>
      <c r="E249" s="31">
        <v>2</v>
      </c>
      <c r="F249" s="32">
        <f t="shared" si="47"/>
        <v>5.7971014492753624E-3</v>
      </c>
    </row>
    <row r="250" spans="2:6" s="2" customFormat="1" ht="32.25" x14ac:dyDescent="0.25">
      <c r="B250" s="37" t="s">
        <v>375</v>
      </c>
      <c r="C250" s="31">
        <v>1</v>
      </c>
      <c r="D250" s="32">
        <f t="shared" si="46"/>
        <v>5.4054054054054057E-3</v>
      </c>
      <c r="E250" s="31">
        <v>2</v>
      </c>
      <c r="F250" s="32">
        <f t="shared" si="47"/>
        <v>5.7971014492753624E-3</v>
      </c>
    </row>
    <row r="251" spans="2:6" s="2" customFormat="1" ht="31.5" x14ac:dyDescent="0.25">
      <c r="B251" s="37" t="s">
        <v>418</v>
      </c>
      <c r="C251" s="31">
        <v>2</v>
      </c>
      <c r="D251" s="32">
        <f t="shared" si="46"/>
        <v>1.0810810810810811E-2</v>
      </c>
      <c r="E251" s="31">
        <v>3</v>
      </c>
      <c r="F251" s="32">
        <f t="shared" si="47"/>
        <v>8.6956521739130436E-3</v>
      </c>
    </row>
    <row r="252" spans="2:6" s="2" customFormat="1" ht="31.5" x14ac:dyDescent="0.25">
      <c r="B252" s="37" t="s">
        <v>419</v>
      </c>
      <c r="C252" s="31">
        <v>0</v>
      </c>
      <c r="D252" s="32">
        <f t="shared" si="46"/>
        <v>0</v>
      </c>
      <c r="E252" s="31">
        <v>0</v>
      </c>
      <c r="F252" s="32">
        <f t="shared" si="47"/>
        <v>0</v>
      </c>
    </row>
    <row r="253" spans="2:6" s="2" customFormat="1" ht="32.25" x14ac:dyDescent="0.25">
      <c r="B253" s="23" t="s">
        <v>508</v>
      </c>
      <c r="C253" s="29">
        <v>0</v>
      </c>
      <c r="D253" s="30">
        <f t="shared" ref="D253:D254" si="48">C253/C$269</f>
        <v>0</v>
      </c>
      <c r="E253" s="29">
        <v>1</v>
      </c>
      <c r="F253" s="30">
        <f t="shared" si="47"/>
        <v>2.8985507246376812E-3</v>
      </c>
    </row>
    <row r="254" spans="2:6" s="2" customFormat="1" ht="32.25" x14ac:dyDescent="0.25">
      <c r="B254" s="23" t="s">
        <v>509</v>
      </c>
      <c r="C254" s="29">
        <v>1</v>
      </c>
      <c r="D254" s="30">
        <f t="shared" si="48"/>
        <v>5.4054054054054057E-3</v>
      </c>
      <c r="E254" s="29">
        <v>1</v>
      </c>
      <c r="F254" s="30">
        <f t="shared" si="47"/>
        <v>2.8985507246376812E-3</v>
      </c>
    </row>
    <row r="255" spans="2:6" s="2" customFormat="1" ht="32.25" x14ac:dyDescent="0.25">
      <c r="B255" s="75" t="s">
        <v>346</v>
      </c>
      <c r="C255" s="29">
        <v>1</v>
      </c>
      <c r="D255" s="30">
        <f>C255/C$269</f>
        <v>5.4054054054054057E-3</v>
      </c>
      <c r="E255" s="29">
        <v>1</v>
      </c>
      <c r="F255" s="30">
        <f>E255/E$269</f>
        <v>2.8985507246376812E-3</v>
      </c>
    </row>
    <row r="256" spans="2:6" s="2" customFormat="1" ht="32.25" x14ac:dyDescent="0.25">
      <c r="B256" s="73" t="s">
        <v>510</v>
      </c>
      <c r="C256" s="29">
        <v>0</v>
      </c>
      <c r="D256" s="30">
        <f t="shared" ref="D256:D265" si="49">C256/C$269</f>
        <v>0</v>
      </c>
      <c r="E256" s="29">
        <v>0</v>
      </c>
      <c r="F256" s="30">
        <f t="shared" ref="F256:F265" si="50">E256/E$269</f>
        <v>0</v>
      </c>
    </row>
    <row r="257" spans="2:6" s="2" customFormat="1" ht="32.25" x14ac:dyDescent="0.25">
      <c r="B257" s="73" t="s">
        <v>511</v>
      </c>
      <c r="C257" s="29">
        <v>0</v>
      </c>
      <c r="D257" s="30">
        <f t="shared" si="49"/>
        <v>0</v>
      </c>
      <c r="E257" s="29">
        <v>0</v>
      </c>
      <c r="F257" s="30">
        <f t="shared" si="50"/>
        <v>0</v>
      </c>
    </row>
    <row r="258" spans="2:6" s="2" customFormat="1" ht="32.25" x14ac:dyDescent="0.25">
      <c r="B258" s="73" t="s">
        <v>512</v>
      </c>
      <c r="C258" s="29">
        <v>0</v>
      </c>
      <c r="D258" s="30">
        <f t="shared" si="49"/>
        <v>0</v>
      </c>
      <c r="E258" s="29">
        <v>0</v>
      </c>
      <c r="F258" s="30">
        <f t="shared" si="50"/>
        <v>0</v>
      </c>
    </row>
    <row r="259" spans="2:6" s="2" customFormat="1" ht="32.25" x14ac:dyDescent="0.25">
      <c r="B259" s="73" t="s">
        <v>513</v>
      </c>
      <c r="C259" s="29">
        <v>0</v>
      </c>
      <c r="D259" s="30">
        <f t="shared" si="49"/>
        <v>0</v>
      </c>
      <c r="E259" s="29">
        <v>0</v>
      </c>
      <c r="F259" s="30">
        <f t="shared" si="50"/>
        <v>0</v>
      </c>
    </row>
    <row r="260" spans="2:6" s="2" customFormat="1" ht="32.25" x14ac:dyDescent="0.25">
      <c r="B260" s="73" t="s">
        <v>514</v>
      </c>
      <c r="C260" s="29">
        <v>2</v>
      </c>
      <c r="D260" s="30">
        <f t="shared" si="49"/>
        <v>1.0810810810810811E-2</v>
      </c>
      <c r="E260" s="29">
        <v>3</v>
      </c>
      <c r="F260" s="30">
        <f t="shared" si="50"/>
        <v>8.6956521739130436E-3</v>
      </c>
    </row>
    <row r="261" spans="2:6" s="2" customFormat="1" ht="32.25" x14ac:dyDescent="0.25">
      <c r="B261" s="73" t="s">
        <v>515</v>
      </c>
      <c r="C261" s="29">
        <v>0</v>
      </c>
      <c r="D261" s="30">
        <f t="shared" si="49"/>
        <v>0</v>
      </c>
      <c r="E261" s="29">
        <v>0</v>
      </c>
      <c r="F261" s="30">
        <f t="shared" si="50"/>
        <v>0</v>
      </c>
    </row>
    <row r="262" spans="2:6" s="2" customFormat="1" ht="32.25" x14ac:dyDescent="0.25">
      <c r="B262" s="73" t="s">
        <v>516</v>
      </c>
      <c r="C262" s="29">
        <v>0</v>
      </c>
      <c r="D262" s="30">
        <f t="shared" si="49"/>
        <v>0</v>
      </c>
      <c r="E262" s="29">
        <v>0</v>
      </c>
      <c r="F262" s="30">
        <f t="shared" si="50"/>
        <v>0</v>
      </c>
    </row>
    <row r="263" spans="2:6" s="2" customFormat="1" ht="32.25" x14ac:dyDescent="0.25">
      <c r="B263" s="73" t="s">
        <v>517</v>
      </c>
      <c r="C263" s="29">
        <v>0</v>
      </c>
      <c r="D263" s="30">
        <f t="shared" si="49"/>
        <v>0</v>
      </c>
      <c r="E263" s="29">
        <v>0</v>
      </c>
      <c r="F263" s="30">
        <f t="shared" si="50"/>
        <v>0</v>
      </c>
    </row>
    <row r="264" spans="2:6" s="2" customFormat="1" ht="32.25" x14ac:dyDescent="0.25">
      <c r="B264" s="73" t="s">
        <v>518</v>
      </c>
      <c r="C264" s="29">
        <v>0</v>
      </c>
      <c r="D264" s="30">
        <f t="shared" si="49"/>
        <v>0</v>
      </c>
      <c r="E264" s="29">
        <v>0</v>
      </c>
      <c r="F264" s="30">
        <f t="shared" si="50"/>
        <v>0</v>
      </c>
    </row>
    <row r="265" spans="2:6" s="2" customFormat="1" ht="32.25" x14ac:dyDescent="0.25">
      <c r="B265" s="73" t="s">
        <v>519</v>
      </c>
      <c r="C265" s="29">
        <v>0</v>
      </c>
      <c r="D265" s="30">
        <f t="shared" si="49"/>
        <v>0</v>
      </c>
      <c r="E265" s="29">
        <v>0</v>
      </c>
      <c r="F265" s="30">
        <f t="shared" si="50"/>
        <v>0</v>
      </c>
    </row>
    <row r="266" spans="2:6" s="2" customFormat="1" ht="32.25" x14ac:dyDescent="0.25">
      <c r="B266" s="25" t="s">
        <v>347</v>
      </c>
      <c r="C266" s="29">
        <v>0</v>
      </c>
      <c r="D266" s="30">
        <f>C266/C$269</f>
        <v>0</v>
      </c>
      <c r="E266" s="29">
        <v>0</v>
      </c>
      <c r="F266" s="30">
        <f>E266/E$269</f>
        <v>0</v>
      </c>
    </row>
    <row r="267" spans="2:6" s="2" customFormat="1" ht="32.25" x14ac:dyDescent="0.25">
      <c r="B267" s="25" t="s">
        <v>348</v>
      </c>
      <c r="C267" s="29">
        <v>1</v>
      </c>
      <c r="D267" s="30">
        <f>C267/C$269</f>
        <v>5.4054054054054057E-3</v>
      </c>
      <c r="E267" s="29">
        <v>1</v>
      </c>
      <c r="F267" s="30">
        <f>E267/E$269</f>
        <v>2.8985507246376812E-3</v>
      </c>
    </row>
    <row r="268" spans="2:6" s="2" customFormat="1" ht="31.5" x14ac:dyDescent="0.25">
      <c r="B268" s="25" t="s">
        <v>475</v>
      </c>
      <c r="C268" s="29">
        <v>1</v>
      </c>
      <c r="D268" s="30">
        <f>C268/C$269</f>
        <v>5.4054054054054057E-3</v>
      </c>
      <c r="E268" s="29">
        <v>1</v>
      </c>
      <c r="F268" s="30">
        <f>E268/E$269</f>
        <v>2.8985507246376812E-3</v>
      </c>
    </row>
    <row r="269" spans="2:6" s="2" customFormat="1" ht="33" x14ac:dyDescent="0.25">
      <c r="B269" s="68" t="s">
        <v>476</v>
      </c>
      <c r="C269" s="33">
        <f t="shared" ref="C269:D269" si="51">SUM(C246:C268)</f>
        <v>185</v>
      </c>
      <c r="D269" s="49">
        <f t="shared" si="51"/>
        <v>1</v>
      </c>
      <c r="E269" s="33">
        <f t="shared" ref="E269:F269" si="52">SUM(E246:E268)</f>
        <v>345</v>
      </c>
      <c r="F269" s="49">
        <f t="shared" si="52"/>
        <v>0.99999999999999967</v>
      </c>
    </row>
    <row r="270" spans="2:6" s="2" customFormat="1" x14ac:dyDescent="0.25">
      <c r="B270" s="10"/>
      <c r="C270" s="11"/>
      <c r="E270" s="11"/>
    </row>
    <row r="271" spans="2:6" s="2" customFormat="1" x14ac:dyDescent="0.25">
      <c r="B271" s="10"/>
      <c r="C271" s="11"/>
      <c r="E271" s="11"/>
    </row>
    <row r="272" spans="2:6" ht="47.25" customHeight="1" x14ac:dyDescent="0.25">
      <c r="B272" s="88" t="s">
        <v>500</v>
      </c>
      <c r="C272" s="90" t="s">
        <v>544</v>
      </c>
      <c r="D272" s="91"/>
      <c r="E272" s="93" t="s">
        <v>545</v>
      </c>
      <c r="F272" s="91"/>
    </row>
    <row r="273" spans="2:6" ht="47.25" customHeight="1" x14ac:dyDescent="0.25">
      <c r="B273" s="88"/>
      <c r="C273" s="89" t="s">
        <v>477</v>
      </c>
      <c r="D273" s="89"/>
      <c r="E273" s="89" t="s">
        <v>398</v>
      </c>
      <c r="F273" s="89"/>
    </row>
    <row r="274" spans="2:6" ht="31.5" x14ac:dyDescent="0.25">
      <c r="B274" s="25" t="s">
        <v>478</v>
      </c>
      <c r="C274" s="29">
        <v>9</v>
      </c>
      <c r="D274" s="30">
        <f t="shared" ref="D274:D293" si="53">C274/C$294</f>
        <v>4.8648648648648651E-2</v>
      </c>
      <c r="E274" s="29">
        <v>25</v>
      </c>
      <c r="F274" s="30">
        <f t="shared" ref="F274:F293" si="54">E274/E$294</f>
        <v>7.2463768115942032E-2</v>
      </c>
    </row>
    <row r="275" spans="2:6" ht="31.5" x14ac:dyDescent="0.25">
      <c r="B275" s="25" t="s">
        <v>479</v>
      </c>
      <c r="C275" s="29">
        <v>4</v>
      </c>
      <c r="D275" s="30">
        <f t="shared" si="53"/>
        <v>2.1621621621621623E-2</v>
      </c>
      <c r="E275" s="29">
        <v>9</v>
      </c>
      <c r="F275" s="30">
        <f t="shared" si="54"/>
        <v>2.6086956521739129E-2</v>
      </c>
    </row>
    <row r="276" spans="2:6" ht="31.5" x14ac:dyDescent="0.25">
      <c r="B276" s="25" t="s">
        <v>480</v>
      </c>
      <c r="C276" s="29">
        <v>6</v>
      </c>
      <c r="D276" s="30">
        <f t="shared" si="53"/>
        <v>3.2432432432432434E-2</v>
      </c>
      <c r="E276" s="29">
        <v>10</v>
      </c>
      <c r="F276" s="30">
        <f t="shared" si="54"/>
        <v>2.8985507246376812E-2</v>
      </c>
    </row>
    <row r="277" spans="2:6" ht="31.5" x14ac:dyDescent="0.25">
      <c r="B277" s="25" t="s">
        <v>424</v>
      </c>
      <c r="C277" s="29">
        <v>2</v>
      </c>
      <c r="D277" s="30">
        <f t="shared" si="53"/>
        <v>1.0810810810810811E-2</v>
      </c>
      <c r="E277" s="29">
        <v>7</v>
      </c>
      <c r="F277" s="30">
        <f t="shared" si="54"/>
        <v>2.0289855072463767E-2</v>
      </c>
    </row>
    <row r="278" spans="2:6" ht="31.5" x14ac:dyDescent="0.25">
      <c r="B278" s="25" t="s">
        <v>425</v>
      </c>
      <c r="C278" s="29">
        <v>9</v>
      </c>
      <c r="D278" s="30">
        <f t="shared" si="53"/>
        <v>4.8648648648648651E-2</v>
      </c>
      <c r="E278" s="29">
        <v>15</v>
      </c>
      <c r="F278" s="30">
        <f t="shared" si="54"/>
        <v>4.3478260869565216E-2</v>
      </c>
    </row>
    <row r="279" spans="2:6" ht="31.5" x14ac:dyDescent="0.25">
      <c r="B279" s="25" t="s">
        <v>452</v>
      </c>
      <c r="C279" s="29">
        <v>10</v>
      </c>
      <c r="D279" s="30">
        <f t="shared" si="53"/>
        <v>5.4054054054054057E-2</v>
      </c>
      <c r="E279" s="29">
        <v>15</v>
      </c>
      <c r="F279" s="30">
        <f t="shared" si="54"/>
        <v>4.3478260869565216E-2</v>
      </c>
    </row>
    <row r="280" spans="2:6" ht="31.5" x14ac:dyDescent="0.25">
      <c r="B280" s="25" t="s">
        <v>376</v>
      </c>
      <c r="C280" s="29">
        <v>31</v>
      </c>
      <c r="D280" s="30">
        <f t="shared" si="53"/>
        <v>0.16756756756756758</v>
      </c>
      <c r="E280" s="29">
        <v>55</v>
      </c>
      <c r="F280" s="30">
        <f t="shared" si="54"/>
        <v>0.15942028985507245</v>
      </c>
    </row>
    <row r="281" spans="2:6" ht="31.5" x14ac:dyDescent="0.25">
      <c r="B281" s="25" t="s">
        <v>349</v>
      </c>
      <c r="C281" s="29">
        <v>16</v>
      </c>
      <c r="D281" s="30">
        <f t="shared" si="53"/>
        <v>8.6486486486486491E-2</v>
      </c>
      <c r="E281" s="29">
        <v>26</v>
      </c>
      <c r="F281" s="30">
        <f t="shared" si="54"/>
        <v>7.5362318840579715E-2</v>
      </c>
    </row>
    <row r="282" spans="2:6" ht="31.5" x14ac:dyDescent="0.25">
      <c r="B282" s="25" t="s">
        <v>427</v>
      </c>
      <c r="C282" s="29">
        <v>11</v>
      </c>
      <c r="D282" s="30">
        <f t="shared" si="53"/>
        <v>5.9459459459459463E-2</v>
      </c>
      <c r="E282" s="29">
        <v>19</v>
      </c>
      <c r="F282" s="30">
        <f t="shared" si="54"/>
        <v>5.5072463768115941E-2</v>
      </c>
    </row>
    <row r="283" spans="2:6" ht="31.5" x14ac:dyDescent="0.25">
      <c r="B283" s="25" t="s">
        <v>481</v>
      </c>
      <c r="C283" s="29">
        <v>6</v>
      </c>
      <c r="D283" s="30">
        <f t="shared" si="53"/>
        <v>3.2432432432432434E-2</v>
      </c>
      <c r="E283" s="29">
        <v>8</v>
      </c>
      <c r="F283" s="30">
        <f t="shared" si="54"/>
        <v>2.318840579710145E-2</v>
      </c>
    </row>
    <row r="284" spans="2:6" ht="31.5" x14ac:dyDescent="0.25">
      <c r="B284" s="25" t="s">
        <v>482</v>
      </c>
      <c r="C284" s="29">
        <v>9</v>
      </c>
      <c r="D284" s="30">
        <f t="shared" si="53"/>
        <v>4.8648648648648651E-2</v>
      </c>
      <c r="E284" s="29">
        <v>13</v>
      </c>
      <c r="F284" s="30">
        <f t="shared" si="54"/>
        <v>3.7681159420289857E-2</v>
      </c>
    </row>
    <row r="285" spans="2:6" ht="31.5" x14ac:dyDescent="0.25">
      <c r="B285" s="25" t="s">
        <v>350</v>
      </c>
      <c r="C285" s="29">
        <v>19</v>
      </c>
      <c r="D285" s="30">
        <f t="shared" si="53"/>
        <v>0.10270270270270271</v>
      </c>
      <c r="E285" s="29">
        <v>28</v>
      </c>
      <c r="F285" s="30">
        <f t="shared" si="54"/>
        <v>8.1159420289855067E-2</v>
      </c>
    </row>
    <row r="286" spans="2:6" ht="31.5" x14ac:dyDescent="0.25">
      <c r="B286" s="25" t="s">
        <v>377</v>
      </c>
      <c r="C286" s="29">
        <v>4</v>
      </c>
      <c r="D286" s="30">
        <f t="shared" si="53"/>
        <v>2.1621621621621623E-2</v>
      </c>
      <c r="E286" s="29">
        <v>8</v>
      </c>
      <c r="F286" s="30">
        <f t="shared" si="54"/>
        <v>2.318840579710145E-2</v>
      </c>
    </row>
    <row r="287" spans="2:6" ht="31.5" x14ac:dyDescent="0.25">
      <c r="B287" s="25" t="s">
        <v>483</v>
      </c>
      <c r="C287" s="29">
        <v>1</v>
      </c>
      <c r="D287" s="30">
        <f t="shared" si="53"/>
        <v>5.4054054054054057E-3</v>
      </c>
      <c r="E287" s="29">
        <v>4</v>
      </c>
      <c r="F287" s="30">
        <f t="shared" si="54"/>
        <v>1.1594202898550725E-2</v>
      </c>
    </row>
    <row r="288" spans="2:6" ht="31.5" x14ac:dyDescent="0.25">
      <c r="B288" s="25" t="s">
        <v>378</v>
      </c>
      <c r="C288" s="29">
        <v>8</v>
      </c>
      <c r="D288" s="30">
        <f t="shared" si="53"/>
        <v>4.3243243243243246E-2</v>
      </c>
      <c r="E288" s="29">
        <v>17</v>
      </c>
      <c r="F288" s="30">
        <f t="shared" si="54"/>
        <v>4.9275362318840582E-2</v>
      </c>
    </row>
    <row r="289" spans="2:6" ht="31.5" x14ac:dyDescent="0.25">
      <c r="B289" s="25" t="s">
        <v>484</v>
      </c>
      <c r="C289" s="29">
        <v>6</v>
      </c>
      <c r="D289" s="30">
        <f t="shared" si="53"/>
        <v>3.2432432432432434E-2</v>
      </c>
      <c r="E289" s="29">
        <v>15</v>
      </c>
      <c r="F289" s="30">
        <f t="shared" si="54"/>
        <v>4.3478260869565216E-2</v>
      </c>
    </row>
    <row r="290" spans="2:6" ht="31.5" x14ac:dyDescent="0.25">
      <c r="B290" s="25" t="s">
        <v>368</v>
      </c>
      <c r="C290" s="29">
        <v>6</v>
      </c>
      <c r="D290" s="30">
        <f t="shared" si="53"/>
        <v>3.2432432432432434E-2</v>
      </c>
      <c r="E290" s="29">
        <v>9</v>
      </c>
      <c r="F290" s="30">
        <f t="shared" si="54"/>
        <v>2.6086956521739129E-2</v>
      </c>
    </row>
    <row r="291" spans="2:6" ht="31.5" x14ac:dyDescent="0.25">
      <c r="B291" s="25" t="s">
        <v>485</v>
      </c>
      <c r="C291" s="29">
        <v>10</v>
      </c>
      <c r="D291" s="30">
        <f t="shared" si="53"/>
        <v>5.4054054054054057E-2</v>
      </c>
      <c r="E291" s="29">
        <v>15</v>
      </c>
      <c r="F291" s="30">
        <f t="shared" si="54"/>
        <v>4.3478260869565216E-2</v>
      </c>
    </row>
    <row r="292" spans="2:6" ht="31.5" x14ac:dyDescent="0.25">
      <c r="B292" s="25" t="s">
        <v>379</v>
      </c>
      <c r="C292" s="29">
        <v>2</v>
      </c>
      <c r="D292" s="30">
        <f t="shared" si="53"/>
        <v>1.0810810810810811E-2</v>
      </c>
      <c r="E292" s="29">
        <v>9</v>
      </c>
      <c r="F292" s="30">
        <f t="shared" si="54"/>
        <v>2.6086956521739129E-2</v>
      </c>
    </row>
    <row r="293" spans="2:6" ht="31.5" x14ac:dyDescent="0.25">
      <c r="B293" s="25" t="s">
        <v>486</v>
      </c>
      <c r="C293" s="29">
        <v>16</v>
      </c>
      <c r="D293" s="30">
        <f t="shared" si="53"/>
        <v>8.6486486486486491E-2</v>
      </c>
      <c r="E293" s="29">
        <v>38</v>
      </c>
      <c r="F293" s="30">
        <f t="shared" si="54"/>
        <v>0.11014492753623188</v>
      </c>
    </row>
    <row r="294" spans="2:6" ht="31.5" x14ac:dyDescent="0.25">
      <c r="B294" s="17" t="s">
        <v>420</v>
      </c>
      <c r="C294" s="33">
        <f>SUM(C274:C293)</f>
        <v>185</v>
      </c>
      <c r="D294" s="49">
        <f t="shared" ref="D294:F294" si="55">SUM(D274:D293)</f>
        <v>1</v>
      </c>
      <c r="E294" s="33">
        <f>SUM(E274:E293)</f>
        <v>345</v>
      </c>
      <c r="F294" s="49">
        <f t="shared" si="55"/>
        <v>0.99999999999999967</v>
      </c>
    </row>
    <row r="295" spans="2:6" x14ac:dyDescent="0.25">
      <c r="B295" s="10"/>
      <c r="C295" s="8"/>
      <c r="E295" s="8"/>
    </row>
    <row r="296" spans="2:6" x14ac:dyDescent="0.25">
      <c r="B296" s="84" t="s">
        <v>487</v>
      </c>
      <c r="C296" s="84"/>
      <c r="E296" s="1"/>
    </row>
    <row r="297" spans="2:6" x14ac:dyDescent="0.25">
      <c r="B297" s="1" t="s">
        <v>395</v>
      </c>
    </row>
  </sheetData>
  <mergeCells count="85">
    <mergeCell ref="E225:F225"/>
    <mergeCell ref="E244:F244"/>
    <mergeCell ref="E245:F245"/>
    <mergeCell ref="E272:F272"/>
    <mergeCell ref="E273:F273"/>
    <mergeCell ref="E201:F201"/>
    <mergeCell ref="E202:F202"/>
    <mergeCell ref="E217:F217"/>
    <mergeCell ref="E218:F218"/>
    <mergeCell ref="E224:F224"/>
    <mergeCell ref="E130:F130"/>
    <mergeCell ref="E142:F142"/>
    <mergeCell ref="E143:F143"/>
    <mergeCell ref="E170:F170"/>
    <mergeCell ref="E171:F171"/>
    <mergeCell ref="E113:F113"/>
    <mergeCell ref="E114:F114"/>
    <mergeCell ref="E122:F122"/>
    <mergeCell ref="E123:F123"/>
    <mergeCell ref="E129:F129"/>
    <mergeCell ref="E25:F25"/>
    <mergeCell ref="E49:F49"/>
    <mergeCell ref="E50:F50"/>
    <mergeCell ref="E80:F80"/>
    <mergeCell ref="E81:F81"/>
    <mergeCell ref="E7:F7"/>
    <mergeCell ref="E8:F8"/>
    <mergeCell ref="E17:F17"/>
    <mergeCell ref="E18:F18"/>
    <mergeCell ref="E24:F24"/>
    <mergeCell ref="C122:D122"/>
    <mergeCell ref="C49:D49"/>
    <mergeCell ref="B213:D213"/>
    <mergeCell ref="B215:D215"/>
    <mergeCell ref="C80:D80"/>
    <mergeCell ref="C81:D81"/>
    <mergeCell ref="C113:D113"/>
    <mergeCell ref="B108:D108"/>
    <mergeCell ref="C114:D114"/>
    <mergeCell ref="B129:B130"/>
    <mergeCell ref="C123:D123"/>
    <mergeCell ref="C129:D129"/>
    <mergeCell ref="C130:D130"/>
    <mergeCell ref="C202:D202"/>
    <mergeCell ref="B4:D4"/>
    <mergeCell ref="C17:D17"/>
    <mergeCell ref="C8:D8"/>
    <mergeCell ref="B5:C5"/>
    <mergeCell ref="B7:B8"/>
    <mergeCell ref="B17:B18"/>
    <mergeCell ref="B24:B25"/>
    <mergeCell ref="B80:B81"/>
    <mergeCell ref="C7:D7"/>
    <mergeCell ref="C18:D18"/>
    <mergeCell ref="C24:D24"/>
    <mergeCell ref="C25:D25"/>
    <mergeCell ref="B45:D45"/>
    <mergeCell ref="B46:D46"/>
    <mergeCell ref="B49:B50"/>
    <mergeCell ref="C50:D50"/>
    <mergeCell ref="C217:D217"/>
    <mergeCell ref="B217:B218"/>
    <mergeCell ref="C143:D143"/>
    <mergeCell ref="C170:D170"/>
    <mergeCell ref="B170:B171"/>
    <mergeCell ref="C201:D201"/>
    <mergeCell ref="B198:D198"/>
    <mergeCell ref="C171:D171"/>
    <mergeCell ref="B201:B202"/>
    <mergeCell ref="B224:B225"/>
    <mergeCell ref="B2:D2"/>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s>
  <phoneticPr fontId="1" type="noConversion"/>
  <pageMargins left="0.23622047244094491" right="0.19685039370078741" top="0.39370078740157483" bottom="0.39370078740157483" header="0.51181102362204722" footer="0.51181102362204722"/>
  <pageSetup paperSize="8" scale="60" fitToHeight="0" orientation="portrait" r:id="rId1"/>
  <headerFooter alignWithMargins="0"/>
  <rowBreaks count="10" manualBreakCount="10">
    <brk id="23" max="5" man="1"/>
    <brk id="48" max="5" man="1"/>
    <brk id="79" max="5" man="1"/>
    <brk id="121" max="5" man="1"/>
    <brk id="141" max="5" man="1"/>
    <brk id="168" max="16383" man="1"/>
    <brk id="196" max="5" man="1"/>
    <brk id="223" max="16383" man="1"/>
    <brk id="243" max="5"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4" t="s">
        <v>152</v>
      </c>
      <c r="C2" s="104"/>
      <c r="D2" s="104"/>
    </row>
    <row r="3" spans="2:4" ht="16.149999999999999" customHeight="1" x14ac:dyDescent="0.25">
      <c r="B3" s="47"/>
      <c r="C3" s="47"/>
    </row>
    <row r="4" spans="2:4" ht="18.75" x14ac:dyDescent="0.25">
      <c r="B4" s="52" t="s">
        <v>315</v>
      </c>
      <c r="C4" s="52"/>
    </row>
    <row r="5" spans="2:4" x14ac:dyDescent="0.25">
      <c r="B5" s="96"/>
      <c r="C5" s="96"/>
    </row>
    <row r="6" spans="2:4" x14ac:dyDescent="0.25">
      <c r="B6" s="48"/>
      <c r="C6" s="48"/>
    </row>
    <row r="7" spans="2:4" x14ac:dyDescent="0.25">
      <c r="B7" s="86" t="s">
        <v>316</v>
      </c>
      <c r="C7" s="91" t="s">
        <v>319</v>
      </c>
      <c r="D7" s="91"/>
    </row>
    <row r="8" spans="2:4" x14ac:dyDescent="0.25">
      <c r="B8" s="97"/>
      <c r="C8" s="89" t="s">
        <v>153</v>
      </c>
      <c r="D8" s="89"/>
    </row>
    <row r="9" spans="2:4" x14ac:dyDescent="0.25">
      <c r="B9" s="16" t="s">
        <v>317</v>
      </c>
      <c r="C9" s="29">
        <f>'2023'!C9</f>
        <v>149</v>
      </c>
      <c r="D9" s="30">
        <f>C9/$C$14</f>
        <v>0.42939481268011526</v>
      </c>
    </row>
    <row r="10" spans="2:4" x14ac:dyDescent="0.25">
      <c r="B10" s="16" t="s">
        <v>154</v>
      </c>
      <c r="C10" s="29">
        <f>'2023'!C10</f>
        <v>70</v>
      </c>
      <c r="D10" s="30">
        <f t="shared" ref="D10:D14" si="0">C10/$C$14</f>
        <v>0.20172910662824209</v>
      </c>
    </row>
    <row r="11" spans="2:4" x14ac:dyDescent="0.25">
      <c r="B11" s="16" t="s">
        <v>155</v>
      </c>
      <c r="C11" s="29">
        <f>'2023'!C11</f>
        <v>119</v>
      </c>
      <c r="D11" s="20">
        <f t="shared" si="0"/>
        <v>0.34293948126801155</v>
      </c>
    </row>
    <row r="12" spans="2:4" x14ac:dyDescent="0.25">
      <c r="B12" s="16" t="s">
        <v>318</v>
      </c>
      <c r="C12" s="29">
        <f>'2023'!C12</f>
        <v>2</v>
      </c>
      <c r="D12" s="20">
        <f t="shared" si="0"/>
        <v>5.763688760806916E-3</v>
      </c>
    </row>
    <row r="13" spans="2:4" x14ac:dyDescent="0.25">
      <c r="B13" s="16" t="s">
        <v>157</v>
      </c>
      <c r="C13" s="29">
        <f>'2023'!C13</f>
        <v>7</v>
      </c>
      <c r="D13" s="20">
        <f t="shared" si="0"/>
        <v>2.0172910662824207E-2</v>
      </c>
    </row>
    <row r="14" spans="2:4" x14ac:dyDescent="0.25">
      <c r="B14" s="17" t="s">
        <v>158</v>
      </c>
      <c r="C14" s="21">
        <f>SUM(C9:C13)</f>
        <v>347</v>
      </c>
      <c r="D14" s="50">
        <f t="shared" si="0"/>
        <v>1</v>
      </c>
    </row>
    <row r="15" spans="2:4" x14ac:dyDescent="0.25">
      <c r="B15" s="9"/>
      <c r="C15" s="9"/>
    </row>
    <row r="16" spans="2:4" x14ac:dyDescent="0.25">
      <c r="B16" s="9"/>
      <c r="C16" s="9"/>
    </row>
    <row r="17" spans="2:4" ht="15.75" customHeight="1" x14ac:dyDescent="0.25">
      <c r="B17" s="97" t="s">
        <v>320</v>
      </c>
      <c r="C17" s="100" t="str">
        <f>C7</f>
        <v>January to June 2020</v>
      </c>
      <c r="D17" s="91"/>
    </row>
    <row r="18" spans="2:4" x14ac:dyDescent="0.25">
      <c r="B18" s="97"/>
      <c r="C18" s="101" t="s">
        <v>153</v>
      </c>
      <c r="D18" s="89"/>
    </row>
    <row r="19" spans="2:4" x14ac:dyDescent="0.25">
      <c r="B19" s="16" t="s">
        <v>160</v>
      </c>
      <c r="C19" s="45" t="e">
        <f>'2023'!#REF!</f>
        <v>#REF!</v>
      </c>
      <c r="D19" s="30" t="e">
        <f>C19/$C$21</f>
        <v>#REF!</v>
      </c>
    </row>
    <row r="20" spans="2:4" x14ac:dyDescent="0.25">
      <c r="B20" s="16" t="s">
        <v>161</v>
      </c>
      <c r="C20" s="45" t="e">
        <f>'2023'!#REF!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82" t="s">
        <v>321</v>
      </c>
      <c r="C24" s="91" t="str">
        <f>C7</f>
        <v>January to June 2020</v>
      </c>
      <c r="D24" s="91"/>
    </row>
    <row r="25" spans="2:4" x14ac:dyDescent="0.25">
      <c r="B25" s="82"/>
      <c r="C25" s="89" t="s">
        <v>153</v>
      </c>
      <c r="D25" s="89"/>
    </row>
    <row r="26" spans="2:4" x14ac:dyDescent="0.25">
      <c r="B26" s="25" t="s">
        <v>163</v>
      </c>
      <c r="C26" s="29" t="e">
        <f>'2023'!#REF!</f>
        <v>#REF!</v>
      </c>
      <c r="D26" s="30" t="e">
        <f>C26/$C$43</f>
        <v>#REF!</v>
      </c>
    </row>
    <row r="27" spans="2:4" x14ac:dyDescent="0.25">
      <c r="B27" s="25" t="s">
        <v>164</v>
      </c>
      <c r="C27" s="29" t="e">
        <f>'2023'!#REF!</f>
        <v>#REF!</v>
      </c>
      <c r="D27" s="30" t="e">
        <f t="shared" ref="D27:D43" si="2">C27/$C$43</f>
        <v>#REF!</v>
      </c>
    </row>
    <row r="28" spans="2:4" x14ac:dyDescent="0.25">
      <c r="B28" s="25" t="s">
        <v>165</v>
      </c>
      <c r="C28" s="29" t="e">
        <f>'2023'!#REF!</f>
        <v>#REF!</v>
      </c>
      <c r="D28" s="20" t="e">
        <f t="shared" si="2"/>
        <v>#REF!</v>
      </c>
    </row>
    <row r="29" spans="2:4" x14ac:dyDescent="0.25">
      <c r="B29" s="25" t="s">
        <v>166</v>
      </c>
      <c r="C29" s="29" t="e">
        <f>'2023'!#REF!</f>
        <v>#REF!</v>
      </c>
      <c r="D29" s="20" t="e">
        <f t="shared" si="2"/>
        <v>#REF!</v>
      </c>
    </row>
    <row r="30" spans="2:4" x14ac:dyDescent="0.25">
      <c r="B30" s="25" t="s">
        <v>167</v>
      </c>
      <c r="C30" s="29" t="e">
        <f>'2023'!#REF!</f>
        <v>#REF!</v>
      </c>
      <c r="D30" s="20" t="e">
        <f t="shared" si="2"/>
        <v>#REF!</v>
      </c>
    </row>
    <row r="31" spans="2:4" x14ac:dyDescent="0.25">
      <c r="B31" s="25" t="s">
        <v>168</v>
      </c>
      <c r="C31" s="29" t="e">
        <f>'2023'!#REF!</f>
        <v>#REF!</v>
      </c>
      <c r="D31" s="20" t="e">
        <f t="shared" si="2"/>
        <v>#REF!</v>
      </c>
    </row>
    <row r="32" spans="2:4" x14ac:dyDescent="0.25">
      <c r="B32" s="25" t="s">
        <v>169</v>
      </c>
      <c r="C32" s="29" t="e">
        <f>'2023'!#REF!</f>
        <v>#REF!</v>
      </c>
      <c r="D32" s="20" t="e">
        <f t="shared" si="2"/>
        <v>#REF!</v>
      </c>
    </row>
    <row r="33" spans="2:4" x14ac:dyDescent="0.25">
      <c r="B33" s="25" t="s">
        <v>170</v>
      </c>
      <c r="C33" s="29" t="e">
        <f>'2023'!#REF!</f>
        <v>#REF!</v>
      </c>
      <c r="D33" s="20" t="e">
        <f t="shared" si="2"/>
        <v>#REF!</v>
      </c>
    </row>
    <row r="34" spans="2:4" x14ac:dyDescent="0.25">
      <c r="B34" s="25" t="s">
        <v>171</v>
      </c>
      <c r="C34" s="29" t="e">
        <f>'2023'!#REF!</f>
        <v>#REF!</v>
      </c>
      <c r="D34" s="20" t="e">
        <f t="shared" si="2"/>
        <v>#REF!</v>
      </c>
    </row>
    <row r="35" spans="2:4" x14ac:dyDescent="0.25">
      <c r="B35" s="25" t="s">
        <v>172</v>
      </c>
      <c r="C35" s="29" t="e">
        <f>'2023'!#REF!</f>
        <v>#REF!</v>
      </c>
      <c r="D35" s="20" t="e">
        <f t="shared" si="2"/>
        <v>#REF!</v>
      </c>
    </row>
    <row r="36" spans="2:4" x14ac:dyDescent="0.25">
      <c r="B36" s="25" t="s">
        <v>173</v>
      </c>
      <c r="C36" s="29" t="e">
        <f>'2023'!#REF!</f>
        <v>#REF!</v>
      </c>
      <c r="D36" s="20" t="e">
        <f t="shared" si="2"/>
        <v>#REF!</v>
      </c>
    </row>
    <row r="37" spans="2:4" x14ac:dyDescent="0.25">
      <c r="B37" s="25" t="s">
        <v>174</v>
      </c>
      <c r="C37" s="29" t="e">
        <f>'2023'!#REF!</f>
        <v>#REF!</v>
      </c>
      <c r="D37" s="20" t="e">
        <f t="shared" si="2"/>
        <v>#REF!</v>
      </c>
    </row>
    <row r="38" spans="2:4" x14ac:dyDescent="0.25">
      <c r="B38" s="25" t="s">
        <v>175</v>
      </c>
      <c r="C38" s="29" t="e">
        <f>'2023'!#REF!</f>
        <v>#REF!</v>
      </c>
      <c r="D38" s="20" t="e">
        <f t="shared" si="2"/>
        <v>#REF!</v>
      </c>
    </row>
    <row r="39" spans="2:4" x14ac:dyDescent="0.25">
      <c r="B39" s="25" t="s">
        <v>176</v>
      </c>
      <c r="C39" s="29" t="e">
        <f>'2023'!#REF!</f>
        <v>#REF!</v>
      </c>
      <c r="D39" s="20" t="e">
        <f t="shared" si="2"/>
        <v>#REF!</v>
      </c>
    </row>
    <row r="40" spans="2:4" x14ac:dyDescent="0.25">
      <c r="B40" s="25" t="s">
        <v>177</v>
      </c>
      <c r="C40" s="29" t="e">
        <f>'2023'!#REF!</f>
        <v>#REF!</v>
      </c>
      <c r="D40" s="20" t="e">
        <f t="shared" si="2"/>
        <v>#REF!</v>
      </c>
    </row>
    <row r="41" spans="2:4" x14ac:dyDescent="0.25">
      <c r="B41" s="25" t="s">
        <v>178</v>
      </c>
      <c r="C41" s="29" t="e">
        <f>'2023'!#REF!</f>
        <v>#REF!</v>
      </c>
      <c r="D41" s="20" t="e">
        <f t="shared" si="2"/>
        <v>#REF!</v>
      </c>
    </row>
    <row r="42" spans="2:4" x14ac:dyDescent="0.25">
      <c r="B42" s="25" t="s">
        <v>179</v>
      </c>
      <c r="C42" s="29" t="e">
        <f>'2023'!#REF!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95" t="s">
        <v>322</v>
      </c>
      <c r="C45" s="95"/>
      <c r="D45" s="95"/>
    </row>
    <row r="46" spans="2:4" ht="15.6" customHeight="1" x14ac:dyDescent="0.25">
      <c r="B46" s="47"/>
      <c r="C46" s="47"/>
    </row>
    <row r="47" spans="2:4" x14ac:dyDescent="0.25">
      <c r="B47" s="3"/>
      <c r="C47" s="3"/>
    </row>
    <row r="48" spans="2:4" x14ac:dyDescent="0.25">
      <c r="B48" s="3"/>
      <c r="C48" s="3"/>
    </row>
    <row r="49" spans="2:4" ht="15.75" customHeight="1" x14ac:dyDescent="0.25">
      <c r="B49" s="87" t="s">
        <v>323</v>
      </c>
      <c r="C49" s="100" t="str">
        <f>C7</f>
        <v>January to June 2020</v>
      </c>
      <c r="D49" s="91"/>
    </row>
    <row r="50" spans="2:4" x14ac:dyDescent="0.25">
      <c r="B50" s="87"/>
      <c r="C50" s="101" t="s">
        <v>153</v>
      </c>
      <c r="D50" s="89"/>
    </row>
    <row r="51" spans="2:4" x14ac:dyDescent="0.25">
      <c r="B51" s="25" t="s">
        <v>181</v>
      </c>
      <c r="C51" s="45">
        <f>'2023'!C51</f>
        <v>321</v>
      </c>
      <c r="D51" s="30">
        <f t="shared" ref="D51:D65" si="3">C51/$C$65</f>
        <v>0.93586005830903785</v>
      </c>
    </row>
    <row r="52" spans="2:4" x14ac:dyDescent="0.25">
      <c r="B52" s="36" t="s">
        <v>182</v>
      </c>
      <c r="C52" s="54">
        <f>'2023'!C52</f>
        <v>0</v>
      </c>
      <c r="D52" s="32">
        <f t="shared" si="3"/>
        <v>0</v>
      </c>
    </row>
    <row r="53" spans="2:4" x14ac:dyDescent="0.25">
      <c r="B53" s="36" t="s">
        <v>183</v>
      </c>
      <c r="C53" s="54">
        <f>'2023'!C53</f>
        <v>0</v>
      </c>
      <c r="D53" s="32">
        <f t="shared" si="3"/>
        <v>0</v>
      </c>
    </row>
    <row r="54" spans="2:4" x14ac:dyDescent="0.25">
      <c r="B54" s="36" t="s">
        <v>184</v>
      </c>
      <c r="C54" s="54">
        <f>'2023'!C54</f>
        <v>2</v>
      </c>
      <c r="D54" s="32">
        <f t="shared" si="3"/>
        <v>5.8309037900874635E-3</v>
      </c>
    </row>
    <row r="55" spans="2:4" x14ac:dyDescent="0.25">
      <c r="B55" s="36" t="s">
        <v>185</v>
      </c>
      <c r="C55" s="54">
        <f>'2023'!C55</f>
        <v>2</v>
      </c>
      <c r="D55" s="32">
        <f t="shared" si="3"/>
        <v>5.8309037900874635E-3</v>
      </c>
    </row>
    <row r="56" spans="2:4" x14ac:dyDescent="0.25">
      <c r="B56" s="36" t="s">
        <v>186</v>
      </c>
      <c r="C56" s="54">
        <f>'2023'!C56</f>
        <v>1</v>
      </c>
      <c r="D56" s="32">
        <f t="shared" si="3"/>
        <v>2.9154518950437317E-3</v>
      </c>
    </row>
    <row r="57" spans="2:4" x14ac:dyDescent="0.25">
      <c r="B57" s="36" t="s">
        <v>187</v>
      </c>
      <c r="C57" s="54">
        <f>'2023'!C57</f>
        <v>0</v>
      </c>
      <c r="D57" s="32">
        <f t="shared" si="3"/>
        <v>0</v>
      </c>
    </row>
    <row r="58" spans="2:4" x14ac:dyDescent="0.25">
      <c r="B58" s="25" t="s">
        <v>188</v>
      </c>
      <c r="C58" s="55">
        <f>'2023'!C59</f>
        <v>1</v>
      </c>
      <c r="D58" s="20">
        <f t="shared" si="3"/>
        <v>2.9154518950437317E-3</v>
      </c>
    </row>
    <row r="59" spans="2:4" x14ac:dyDescent="0.25">
      <c r="B59" s="25" t="s">
        <v>189</v>
      </c>
      <c r="C59" s="55">
        <f>'2023'!C60</f>
        <v>0</v>
      </c>
      <c r="D59" s="20">
        <f t="shared" si="3"/>
        <v>0</v>
      </c>
    </row>
    <row r="60" spans="2:4" x14ac:dyDescent="0.25">
      <c r="B60" s="25" t="s">
        <v>190</v>
      </c>
      <c r="C60" s="55">
        <f>'2023'!C61</f>
        <v>0</v>
      </c>
      <c r="D60" s="20">
        <f t="shared" si="3"/>
        <v>0</v>
      </c>
    </row>
    <row r="61" spans="2:4" x14ac:dyDescent="0.25">
      <c r="B61" s="25" t="s">
        <v>191</v>
      </c>
      <c r="C61" s="55">
        <f>'2023'!C58</f>
        <v>0</v>
      </c>
      <c r="D61" s="20">
        <f t="shared" si="3"/>
        <v>0</v>
      </c>
    </row>
    <row r="62" spans="2:4" x14ac:dyDescent="0.25">
      <c r="B62" s="25" t="s">
        <v>192</v>
      </c>
      <c r="C62" s="55">
        <f>'2023'!C62</f>
        <v>0</v>
      </c>
      <c r="D62" s="20">
        <f t="shared" si="3"/>
        <v>0</v>
      </c>
    </row>
    <row r="63" spans="2:4" x14ac:dyDescent="0.25">
      <c r="B63" s="25" t="s">
        <v>193</v>
      </c>
      <c r="C63" s="55">
        <f>'2023'!C66</f>
        <v>0</v>
      </c>
      <c r="D63" s="20">
        <f t="shared" si="3"/>
        <v>0</v>
      </c>
    </row>
    <row r="64" spans="2:4" x14ac:dyDescent="0.25">
      <c r="B64" s="25" t="s">
        <v>194</v>
      </c>
      <c r="C64" s="55">
        <f>'2023'!C73</f>
        <v>16</v>
      </c>
      <c r="D64" s="20">
        <f t="shared" si="3"/>
        <v>4.6647230320699708E-2</v>
      </c>
    </row>
    <row r="65" spans="2:4" x14ac:dyDescent="0.25">
      <c r="B65" s="17" t="s">
        <v>195</v>
      </c>
      <c r="C65" s="53">
        <f>SUM(C51:C64)</f>
        <v>343</v>
      </c>
      <c r="D65" s="50">
        <f t="shared" si="3"/>
        <v>1</v>
      </c>
    </row>
    <row r="66" spans="2:4" x14ac:dyDescent="0.25">
      <c r="B66" s="10"/>
      <c r="C66" s="8"/>
    </row>
    <row r="67" spans="2:4" x14ac:dyDescent="0.25">
      <c r="B67" s="13"/>
      <c r="C67" s="13"/>
    </row>
    <row r="68" spans="2:4" x14ac:dyDescent="0.25">
      <c r="B68" s="88" t="s">
        <v>324</v>
      </c>
      <c r="C68" s="100" t="str">
        <f>C7</f>
        <v>January to June 2020</v>
      </c>
      <c r="D68" s="91"/>
    </row>
    <row r="69" spans="2:4" x14ac:dyDescent="0.25">
      <c r="B69" s="88"/>
      <c r="C69" s="101" t="s">
        <v>153</v>
      </c>
      <c r="D69" s="89"/>
    </row>
    <row r="70" spans="2:4" x14ac:dyDescent="0.25">
      <c r="B70" s="25" t="s">
        <v>196</v>
      </c>
      <c r="C70" s="45">
        <f>'2023'!C82</f>
        <v>3</v>
      </c>
      <c r="D70" s="30">
        <f>C70/$C$90</f>
        <v>8.6455331412103754E-3</v>
      </c>
    </row>
    <row r="71" spans="2:4" x14ac:dyDescent="0.25">
      <c r="B71" s="25" t="s">
        <v>198</v>
      </c>
      <c r="C71" s="45">
        <f>'2023'!C83</f>
        <v>8</v>
      </c>
      <c r="D71" s="30">
        <f t="shared" ref="D71:D90" si="4">C71/$C$90</f>
        <v>2.3054755043227664E-2</v>
      </c>
    </row>
    <row r="72" spans="2:4" x14ac:dyDescent="0.25">
      <c r="B72" s="25" t="s">
        <v>199</v>
      </c>
      <c r="C72" s="45">
        <f>'2023'!C84</f>
        <v>8</v>
      </c>
      <c r="D72" s="30">
        <f t="shared" si="4"/>
        <v>2.3054755043227664E-2</v>
      </c>
    </row>
    <row r="73" spans="2:4" x14ac:dyDescent="0.25">
      <c r="B73" s="25" t="s">
        <v>201</v>
      </c>
      <c r="C73" s="45">
        <f>'2023'!C85</f>
        <v>18</v>
      </c>
      <c r="D73" s="30">
        <f t="shared" si="4"/>
        <v>5.1873198847262249E-2</v>
      </c>
    </row>
    <row r="74" spans="2:4" x14ac:dyDescent="0.25">
      <c r="B74" s="25" t="s">
        <v>203</v>
      </c>
      <c r="C74" s="45">
        <f>'2023'!C86</f>
        <v>3</v>
      </c>
      <c r="D74" s="30">
        <f t="shared" si="4"/>
        <v>8.6455331412103754E-3</v>
      </c>
    </row>
    <row r="75" spans="2:4" x14ac:dyDescent="0.25">
      <c r="B75" s="25" t="s">
        <v>205</v>
      </c>
      <c r="C75" s="45">
        <f>'2023'!C87</f>
        <v>17</v>
      </c>
      <c r="D75" s="30">
        <f t="shared" si="4"/>
        <v>4.8991354466858789E-2</v>
      </c>
    </row>
    <row r="76" spans="2:4" x14ac:dyDescent="0.25">
      <c r="B76" s="25" t="s">
        <v>207</v>
      </c>
      <c r="C76" s="45">
        <f>'2023'!C88</f>
        <v>17</v>
      </c>
      <c r="D76" s="30">
        <f t="shared" si="4"/>
        <v>4.8991354466858789E-2</v>
      </c>
    </row>
    <row r="77" spans="2:4" x14ac:dyDescent="0.25">
      <c r="B77" s="23" t="s">
        <v>209</v>
      </c>
      <c r="C77" s="45">
        <f>'2023'!C89</f>
        <v>24</v>
      </c>
      <c r="D77" s="30">
        <f t="shared" si="4"/>
        <v>6.9164265129683003E-2</v>
      </c>
    </row>
    <row r="78" spans="2:4" x14ac:dyDescent="0.25">
      <c r="B78" s="25" t="s">
        <v>211</v>
      </c>
      <c r="C78" s="45">
        <f>'2023'!C90</f>
        <v>15</v>
      </c>
      <c r="D78" s="30">
        <f t="shared" si="4"/>
        <v>4.3227665706051875E-2</v>
      </c>
    </row>
    <row r="79" spans="2:4" x14ac:dyDescent="0.25">
      <c r="B79" s="25" t="s">
        <v>213</v>
      </c>
      <c r="C79" s="45">
        <f>'2023'!C91</f>
        <v>15</v>
      </c>
      <c r="D79" s="30">
        <f t="shared" si="4"/>
        <v>4.3227665706051875E-2</v>
      </c>
    </row>
    <row r="80" spans="2:4" x14ac:dyDescent="0.25">
      <c r="B80" s="25" t="s">
        <v>214</v>
      </c>
      <c r="C80" s="45">
        <f>'2023'!C92</f>
        <v>28</v>
      </c>
      <c r="D80" s="30">
        <f t="shared" si="4"/>
        <v>8.069164265129683E-2</v>
      </c>
    </row>
    <row r="81" spans="2:4" x14ac:dyDescent="0.25">
      <c r="B81" s="25" t="s">
        <v>216</v>
      </c>
      <c r="C81" s="45">
        <f>'2023'!C93</f>
        <v>23</v>
      </c>
      <c r="D81" s="30">
        <f t="shared" si="4"/>
        <v>6.6282420749279536E-2</v>
      </c>
    </row>
    <row r="82" spans="2:4" x14ac:dyDescent="0.25">
      <c r="B82" s="25" t="s">
        <v>217</v>
      </c>
      <c r="C82" s="45">
        <f>'2023'!C94</f>
        <v>10</v>
      </c>
      <c r="D82" s="30">
        <f t="shared" si="4"/>
        <v>2.8818443804034581E-2</v>
      </c>
    </row>
    <row r="83" spans="2:4" x14ac:dyDescent="0.25">
      <c r="B83" s="25" t="s">
        <v>219</v>
      </c>
      <c r="C83" s="45">
        <f>'2023'!C95</f>
        <v>18</v>
      </c>
      <c r="D83" s="30">
        <f t="shared" si="4"/>
        <v>5.1873198847262249E-2</v>
      </c>
    </row>
    <row r="84" spans="2:4" x14ac:dyDescent="0.25">
      <c r="B84" s="25" t="s">
        <v>221</v>
      </c>
      <c r="C84" s="45">
        <f>'2023'!C96</f>
        <v>51</v>
      </c>
      <c r="D84" s="30">
        <f t="shared" si="4"/>
        <v>0.14697406340057637</v>
      </c>
    </row>
    <row r="85" spans="2:4" x14ac:dyDescent="0.25">
      <c r="B85" s="25" t="s">
        <v>222</v>
      </c>
      <c r="C85" s="45">
        <f>'2023'!C97</f>
        <v>13</v>
      </c>
      <c r="D85" s="30">
        <f t="shared" si="4"/>
        <v>3.7463976945244955E-2</v>
      </c>
    </row>
    <row r="86" spans="2:4" x14ac:dyDescent="0.25">
      <c r="B86" s="25" t="s">
        <v>224</v>
      </c>
      <c r="C86" s="45">
        <f>'2023'!C98</f>
        <v>27</v>
      </c>
      <c r="D86" s="30">
        <f t="shared" si="4"/>
        <v>7.7809798270893377E-2</v>
      </c>
    </row>
    <row r="87" spans="2:4" x14ac:dyDescent="0.25">
      <c r="B87" s="25" t="s">
        <v>226</v>
      </c>
      <c r="C87" s="45">
        <f>'2023'!C99</f>
        <v>29</v>
      </c>
      <c r="D87" s="30">
        <f t="shared" si="4"/>
        <v>8.3573487031700283E-2</v>
      </c>
    </row>
    <row r="88" spans="2:4" x14ac:dyDescent="0.25">
      <c r="B88" s="25" t="s">
        <v>228</v>
      </c>
      <c r="C88" s="45">
        <f>'2023'!C100</f>
        <v>7</v>
      </c>
      <c r="D88" s="30">
        <f t="shared" si="4"/>
        <v>2.0172910662824207E-2</v>
      </c>
    </row>
    <row r="89" spans="2:4" x14ac:dyDescent="0.25">
      <c r="B89" s="25" t="s">
        <v>230</v>
      </c>
      <c r="C89" s="45">
        <f>'2023'!C101</f>
        <v>13</v>
      </c>
      <c r="D89" s="30">
        <f t="shared" si="4"/>
        <v>3.7463976945244955E-2</v>
      </c>
    </row>
    <row r="90" spans="2:4" x14ac:dyDescent="0.25">
      <c r="B90" s="17" t="s">
        <v>231</v>
      </c>
      <c r="C90" s="53">
        <f>SUM(C70:C89)</f>
        <v>347</v>
      </c>
      <c r="D90" s="50">
        <f t="shared" si="4"/>
        <v>1</v>
      </c>
    </row>
    <row r="91" spans="2:4" s="2" customFormat="1" x14ac:dyDescent="0.25">
      <c r="B91" s="10"/>
      <c r="C91" s="11"/>
    </row>
    <row r="92" spans="2:4" s="2" customFormat="1" x14ac:dyDescent="0.25">
      <c r="B92" s="99" t="s">
        <v>233</v>
      </c>
      <c r="C92" s="99"/>
      <c r="D92" s="99"/>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03" t="s">
        <v>310</v>
      </c>
      <c r="C97" s="103"/>
      <c r="D97" s="103"/>
    </row>
    <row r="100" spans="2:4" ht="15.75" customHeight="1" x14ac:dyDescent="0.25">
      <c r="B100" s="97" t="s">
        <v>326</v>
      </c>
      <c r="C100" s="100" t="str">
        <f>C7</f>
        <v>January to June 2020</v>
      </c>
      <c r="D100" s="91"/>
    </row>
    <row r="101" spans="2:4" x14ac:dyDescent="0.25">
      <c r="B101" s="97"/>
      <c r="C101" s="101" t="s">
        <v>153</v>
      </c>
      <c r="D101" s="89"/>
    </row>
    <row r="102" spans="2:4" x14ac:dyDescent="0.25">
      <c r="B102" s="25" t="s">
        <v>234</v>
      </c>
      <c r="C102" s="45">
        <f>'2023'!C115</f>
        <v>459</v>
      </c>
      <c r="D102" s="30">
        <f>C102/$C$106</f>
        <v>0.82110912343470488</v>
      </c>
    </row>
    <row r="103" spans="2:4" x14ac:dyDescent="0.25">
      <c r="B103" s="25" t="s">
        <v>235</v>
      </c>
      <c r="C103" s="45">
        <f>'2023'!C116</f>
        <v>3</v>
      </c>
      <c r="D103" s="30">
        <f t="shared" ref="D103:D106" si="5">C103/$C$106</f>
        <v>5.3667262969588547E-3</v>
      </c>
    </row>
    <row r="104" spans="2:4" x14ac:dyDescent="0.25">
      <c r="B104" s="25" t="s">
        <v>156</v>
      </c>
      <c r="C104" s="45">
        <f>'2023'!C117</f>
        <v>41</v>
      </c>
      <c r="D104" s="30">
        <f t="shared" si="5"/>
        <v>7.3345259391771014E-2</v>
      </c>
    </row>
    <row r="105" spans="2:4" x14ac:dyDescent="0.25">
      <c r="B105" s="25" t="s">
        <v>236</v>
      </c>
      <c r="C105" s="45">
        <f>'2023'!C118</f>
        <v>56</v>
      </c>
      <c r="D105" s="30">
        <f t="shared" si="5"/>
        <v>0.1001788908765653</v>
      </c>
    </row>
    <row r="106" spans="2:4" x14ac:dyDescent="0.25">
      <c r="B106" s="17" t="s">
        <v>158</v>
      </c>
      <c r="C106" s="56">
        <f>SUM(C102:C105)</f>
        <v>559</v>
      </c>
      <c r="D106" s="49">
        <f t="shared" si="5"/>
        <v>1</v>
      </c>
    </row>
    <row r="109" spans="2:4" x14ac:dyDescent="0.25">
      <c r="B109" s="87" t="s">
        <v>327</v>
      </c>
      <c r="C109" s="100" t="str">
        <f>C7</f>
        <v>January to June 2020</v>
      </c>
      <c r="D109" s="91"/>
    </row>
    <row r="110" spans="2:4" x14ac:dyDescent="0.25">
      <c r="B110" s="87"/>
      <c r="C110" s="101" t="s">
        <v>153</v>
      </c>
      <c r="D110" s="89"/>
    </row>
    <row r="111" spans="2:4" x14ac:dyDescent="0.25">
      <c r="B111" s="25" t="s">
        <v>159</v>
      </c>
      <c r="C111" s="45">
        <f>'2023'!C124</f>
        <v>482</v>
      </c>
      <c r="D111" s="30">
        <f>C111/$C$113</f>
        <v>0.86225402504472271</v>
      </c>
    </row>
    <row r="112" spans="2:4" x14ac:dyDescent="0.25">
      <c r="B112" s="25" t="s">
        <v>161</v>
      </c>
      <c r="C112" s="45">
        <f>'2023'!C125</f>
        <v>77</v>
      </c>
      <c r="D112" s="30">
        <f t="shared" ref="D112:D113" si="6">C112/$C$113</f>
        <v>0.13774597495527727</v>
      </c>
    </row>
    <row r="113" spans="2:4" x14ac:dyDescent="0.25">
      <c r="B113" s="17" t="s">
        <v>158</v>
      </c>
      <c r="C113" s="56">
        <f>SUM(C111:C112)</f>
        <v>559</v>
      </c>
      <c r="D113" s="49">
        <f t="shared" si="6"/>
        <v>1</v>
      </c>
    </row>
    <row r="114" spans="2:4" s="5" customFormat="1" x14ac:dyDescent="0.25">
      <c r="B114" s="10"/>
      <c r="C114" s="11"/>
    </row>
    <row r="115" spans="2:4" s="5" customFormat="1" x14ac:dyDescent="0.25">
      <c r="B115" s="10"/>
      <c r="C115" s="15"/>
    </row>
    <row r="116" spans="2:4" ht="16.149999999999999" customHeight="1" x14ac:dyDescent="0.25">
      <c r="B116" s="82" t="s">
        <v>330</v>
      </c>
      <c r="C116" s="100" t="str">
        <f>C7</f>
        <v>January to June 2020</v>
      </c>
      <c r="D116" s="91"/>
    </row>
    <row r="117" spans="2:4" x14ac:dyDescent="0.25">
      <c r="B117" s="82"/>
      <c r="C117" s="101" t="s">
        <v>153</v>
      </c>
      <c r="D117" s="89"/>
    </row>
    <row r="118" spans="2:4" x14ac:dyDescent="0.25">
      <c r="B118" s="25" t="s">
        <v>237</v>
      </c>
      <c r="C118" s="45">
        <f>'2023'!C131</f>
        <v>357</v>
      </c>
      <c r="D118" s="30">
        <f>C118/$C$126</f>
        <v>0.63864042933810372</v>
      </c>
    </row>
    <row r="119" spans="2:4" x14ac:dyDescent="0.25">
      <c r="B119" s="23" t="s">
        <v>238</v>
      </c>
      <c r="C119" s="45">
        <f>'2023'!C132</f>
        <v>51</v>
      </c>
      <c r="D119" s="30">
        <f t="shared" ref="D119:D126" si="7">C119/$C$126</f>
        <v>9.1234347048300538E-2</v>
      </c>
    </row>
    <row r="120" spans="2:4" x14ac:dyDescent="0.25">
      <c r="B120" s="23" t="s">
        <v>239</v>
      </c>
      <c r="C120" s="45">
        <f>'2023'!C133</f>
        <v>22</v>
      </c>
      <c r="D120" s="30">
        <f t="shared" si="7"/>
        <v>3.9355992844364938E-2</v>
      </c>
    </row>
    <row r="121" spans="2:4" x14ac:dyDescent="0.25">
      <c r="B121" s="23" t="s">
        <v>240</v>
      </c>
      <c r="C121" s="45">
        <f>'2023'!C134</f>
        <v>4</v>
      </c>
      <c r="D121" s="30">
        <f t="shared" si="7"/>
        <v>7.1556350626118068E-3</v>
      </c>
    </row>
    <row r="122" spans="2:4" x14ac:dyDescent="0.25">
      <c r="B122" s="23" t="s">
        <v>241</v>
      </c>
      <c r="C122" s="45">
        <f>'2023'!C135</f>
        <v>84</v>
      </c>
      <c r="D122" s="30">
        <f t="shared" si="7"/>
        <v>0.15026833631484796</v>
      </c>
    </row>
    <row r="123" spans="2:4" x14ac:dyDescent="0.25">
      <c r="B123" s="23" t="s">
        <v>242</v>
      </c>
      <c r="C123" s="45">
        <f>'2023'!C136</f>
        <v>3</v>
      </c>
      <c r="D123" s="30">
        <f t="shared" si="7"/>
        <v>5.3667262969588547E-3</v>
      </c>
    </row>
    <row r="124" spans="2:4" x14ac:dyDescent="0.25">
      <c r="B124" s="23" t="s">
        <v>243</v>
      </c>
      <c r="C124" s="45">
        <f>'2023'!C137</f>
        <v>36</v>
      </c>
      <c r="D124" s="30">
        <f t="shared" si="7"/>
        <v>6.4400715563506267E-2</v>
      </c>
    </row>
    <row r="125" spans="2:4" x14ac:dyDescent="0.25">
      <c r="B125" s="23" t="s">
        <v>244</v>
      </c>
      <c r="C125" s="45">
        <f>'2023'!C138</f>
        <v>2</v>
      </c>
      <c r="D125" s="30">
        <f t="shared" si="7"/>
        <v>3.5778175313059034E-3</v>
      </c>
    </row>
    <row r="126" spans="2:4" x14ac:dyDescent="0.25">
      <c r="B126" s="17" t="s">
        <v>158</v>
      </c>
      <c r="C126" s="56">
        <f>SUM(C118:C125)</f>
        <v>559</v>
      </c>
      <c r="D126" s="49">
        <f t="shared" si="7"/>
        <v>1</v>
      </c>
    </row>
    <row r="127" spans="2:4" x14ac:dyDescent="0.25">
      <c r="B127" s="10"/>
      <c r="C127" s="8"/>
    </row>
    <row r="128" spans="2:4" x14ac:dyDescent="0.25">
      <c r="B128" s="10"/>
      <c r="C128" s="8"/>
    </row>
    <row r="129" spans="2:4" s="5" customFormat="1" ht="15.75" customHeight="1" x14ac:dyDescent="0.25">
      <c r="B129" s="85" t="s">
        <v>328</v>
      </c>
      <c r="C129" s="100" t="str">
        <f>C7</f>
        <v>January to June 2020</v>
      </c>
      <c r="D129" s="91"/>
    </row>
    <row r="130" spans="2:4" s="5" customFormat="1" x14ac:dyDescent="0.25">
      <c r="B130" s="85"/>
      <c r="C130" s="101" t="s">
        <v>153</v>
      </c>
      <c r="D130" s="89"/>
    </row>
    <row r="131" spans="2:4" s="5" customFormat="1" x14ac:dyDescent="0.25">
      <c r="B131" s="18" t="s">
        <v>245</v>
      </c>
      <c r="C131" s="45">
        <f>'2023'!C144</f>
        <v>507</v>
      </c>
      <c r="D131" s="30" t="e">
        <f>C131/$C$144</f>
        <v>#REF!</v>
      </c>
    </row>
    <row r="132" spans="2:4" s="5" customFormat="1" x14ac:dyDescent="0.25">
      <c r="B132" s="37" t="s">
        <v>182</v>
      </c>
      <c r="C132" s="54">
        <f>'2023'!C145</f>
        <v>3</v>
      </c>
      <c r="D132" s="32" t="e">
        <f t="shared" ref="D132:D144" si="8">C132/$C$144</f>
        <v>#REF!</v>
      </c>
    </row>
    <row r="133" spans="2:4" s="5" customFormat="1" x14ac:dyDescent="0.25">
      <c r="B133" s="37" t="s">
        <v>246</v>
      </c>
      <c r="C133" s="54">
        <f>'2023'!C146</f>
        <v>11</v>
      </c>
      <c r="D133" s="32" t="e">
        <f t="shared" si="8"/>
        <v>#REF!</v>
      </c>
    </row>
    <row r="134" spans="2:4" s="5" customFormat="1" x14ac:dyDescent="0.25">
      <c r="B134" s="37" t="s">
        <v>184</v>
      </c>
      <c r="C134" s="54">
        <f>'2023'!C147</f>
        <v>6</v>
      </c>
      <c r="D134" s="32" t="e">
        <f t="shared" si="8"/>
        <v>#REF!</v>
      </c>
    </row>
    <row r="135" spans="2:4" s="5" customFormat="1" x14ac:dyDescent="0.25">
      <c r="B135" s="37" t="s">
        <v>247</v>
      </c>
      <c r="C135" s="54">
        <f>'2023'!C148</f>
        <v>8</v>
      </c>
      <c r="D135" s="32" t="e">
        <f t="shared" si="8"/>
        <v>#REF!</v>
      </c>
    </row>
    <row r="136" spans="2:4" s="5" customFormat="1" x14ac:dyDescent="0.25">
      <c r="B136" s="37" t="s">
        <v>248</v>
      </c>
      <c r="C136" s="54">
        <f>'2023'!C149</f>
        <v>1</v>
      </c>
      <c r="D136" s="32" t="e">
        <f t="shared" si="8"/>
        <v>#REF!</v>
      </c>
    </row>
    <row r="137" spans="2:4" s="5" customFormat="1" x14ac:dyDescent="0.25">
      <c r="B137" s="37" t="s">
        <v>249</v>
      </c>
      <c r="C137" s="54">
        <f>'2023'!C150</f>
        <v>2</v>
      </c>
      <c r="D137" s="32" t="e">
        <f t="shared" si="8"/>
        <v>#REF!</v>
      </c>
    </row>
    <row r="138" spans="2:4" s="5" customFormat="1" x14ac:dyDescent="0.25">
      <c r="B138" s="18" t="s">
        <v>250</v>
      </c>
      <c r="C138" s="45" t="e">
        <f>'2023'!#REF!</f>
        <v>#REF!</v>
      </c>
      <c r="D138" s="30" t="e">
        <f t="shared" si="8"/>
        <v>#REF!</v>
      </c>
    </row>
    <row r="139" spans="2:4" s="5" customFormat="1" x14ac:dyDescent="0.25">
      <c r="B139" s="18" t="s">
        <v>251</v>
      </c>
      <c r="C139" s="45">
        <f>'2023'!C153</f>
        <v>0</v>
      </c>
      <c r="D139" s="30" t="e">
        <f t="shared" si="8"/>
        <v>#REF!</v>
      </c>
    </row>
    <row r="140" spans="2:4" s="5" customFormat="1" x14ac:dyDescent="0.25">
      <c r="B140" s="18" t="s">
        <v>252</v>
      </c>
      <c r="C140" s="45" t="e">
        <f>'2023'!#REF!</f>
        <v>#REF!</v>
      </c>
      <c r="D140" s="30" t="e">
        <f t="shared" si="8"/>
        <v>#REF!</v>
      </c>
    </row>
    <row r="141" spans="2:4" s="5" customFormat="1" x14ac:dyDescent="0.25">
      <c r="B141" s="18" t="s">
        <v>253</v>
      </c>
      <c r="C141" s="45">
        <f>'2023'!C164</f>
        <v>1</v>
      </c>
      <c r="D141" s="30" t="e">
        <f t="shared" si="8"/>
        <v>#REF!</v>
      </c>
    </row>
    <row r="142" spans="2:4" s="5" customFormat="1" x14ac:dyDescent="0.25">
      <c r="B142" s="18" t="s">
        <v>254</v>
      </c>
      <c r="C142" s="45">
        <f>'2023'!C165</f>
        <v>5</v>
      </c>
      <c r="D142" s="30" t="e">
        <f t="shared" si="8"/>
        <v>#REF!</v>
      </c>
    </row>
    <row r="143" spans="2:4" s="5" customFormat="1" x14ac:dyDescent="0.25">
      <c r="B143" s="18" t="s">
        <v>255</v>
      </c>
      <c r="C143" s="45">
        <f>'2023'!C166</f>
        <v>5</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88" t="s">
        <v>325</v>
      </c>
      <c r="C147" s="100" t="str">
        <f>C7</f>
        <v>January to June 2020</v>
      </c>
      <c r="D147" s="91"/>
    </row>
    <row r="148" spans="2:4" x14ac:dyDescent="0.25">
      <c r="B148" s="88"/>
      <c r="C148" s="101" t="s">
        <v>153</v>
      </c>
      <c r="D148" s="89"/>
    </row>
    <row r="149" spans="2:4" x14ac:dyDescent="0.25">
      <c r="B149" s="25" t="s">
        <v>257</v>
      </c>
      <c r="C149" s="45">
        <f>'2023'!C172</f>
        <v>13</v>
      </c>
      <c r="D149" s="30">
        <f>C149/$C$169</f>
        <v>2.3255813953488372E-2</v>
      </c>
    </row>
    <row r="150" spans="2:4" x14ac:dyDescent="0.25">
      <c r="B150" s="25" t="s">
        <v>197</v>
      </c>
      <c r="C150" s="45">
        <f>'2023'!C173</f>
        <v>14</v>
      </c>
      <c r="D150" s="30">
        <f t="shared" ref="D150:D169" si="9">C150/$C$169</f>
        <v>2.5044722719141325E-2</v>
      </c>
    </row>
    <row r="151" spans="2:4" x14ac:dyDescent="0.25">
      <c r="B151" s="25" t="s">
        <v>258</v>
      </c>
      <c r="C151" s="45">
        <f>'2023'!C174</f>
        <v>22</v>
      </c>
      <c r="D151" s="30">
        <f t="shared" si="9"/>
        <v>3.9355992844364938E-2</v>
      </c>
    </row>
    <row r="152" spans="2:4" x14ac:dyDescent="0.25">
      <c r="B152" s="25" t="s">
        <v>200</v>
      </c>
      <c r="C152" s="45">
        <f>'2023'!C175</f>
        <v>10</v>
      </c>
      <c r="D152" s="30">
        <f t="shared" si="9"/>
        <v>1.7889087656529516E-2</v>
      </c>
    </row>
    <row r="153" spans="2:4" x14ac:dyDescent="0.25">
      <c r="B153" s="25" t="s">
        <v>202</v>
      </c>
      <c r="C153" s="45">
        <f>'2023'!C176</f>
        <v>5</v>
      </c>
      <c r="D153" s="30">
        <f t="shared" si="9"/>
        <v>8.9445438282647581E-3</v>
      </c>
    </row>
    <row r="154" spans="2:4" x14ac:dyDescent="0.25">
      <c r="B154" s="25" t="s">
        <v>204</v>
      </c>
      <c r="C154" s="45">
        <f>'2023'!C177</f>
        <v>41</v>
      </c>
      <c r="D154" s="30">
        <f t="shared" si="9"/>
        <v>7.3345259391771014E-2</v>
      </c>
    </row>
    <row r="155" spans="2:4" x14ac:dyDescent="0.25">
      <c r="B155" s="25" t="s">
        <v>206</v>
      </c>
      <c r="C155" s="45">
        <f>'2023'!C178</f>
        <v>35</v>
      </c>
      <c r="D155" s="30">
        <f t="shared" si="9"/>
        <v>6.2611806797853303E-2</v>
      </c>
    </row>
    <row r="156" spans="2:4" x14ac:dyDescent="0.25">
      <c r="B156" s="23" t="s">
        <v>208</v>
      </c>
      <c r="C156" s="45">
        <f>'2023'!C179</f>
        <v>40</v>
      </c>
      <c r="D156" s="30">
        <f t="shared" si="9"/>
        <v>7.1556350626118065E-2</v>
      </c>
    </row>
    <row r="157" spans="2:4" x14ac:dyDescent="0.25">
      <c r="B157" s="25" t="s">
        <v>210</v>
      </c>
      <c r="C157" s="45">
        <f>'2023'!C180</f>
        <v>31</v>
      </c>
      <c r="D157" s="30">
        <f t="shared" si="9"/>
        <v>5.5456171735241505E-2</v>
      </c>
    </row>
    <row r="158" spans="2:4" x14ac:dyDescent="0.25">
      <c r="B158" s="25" t="s">
        <v>212</v>
      </c>
      <c r="C158" s="45">
        <f>'2023'!C181</f>
        <v>26</v>
      </c>
      <c r="D158" s="30">
        <f t="shared" si="9"/>
        <v>4.6511627906976744E-2</v>
      </c>
    </row>
    <row r="159" spans="2:4" x14ac:dyDescent="0.25">
      <c r="B159" s="25" t="s">
        <v>259</v>
      </c>
      <c r="C159" s="45">
        <f>'2023'!C182</f>
        <v>46</v>
      </c>
      <c r="D159" s="30">
        <f t="shared" si="9"/>
        <v>8.2289803220035776E-2</v>
      </c>
    </row>
    <row r="160" spans="2:4" x14ac:dyDescent="0.25">
      <c r="B160" s="25" t="s">
        <v>215</v>
      </c>
      <c r="C160" s="45">
        <f>'2023'!C183</f>
        <v>41</v>
      </c>
      <c r="D160" s="30">
        <f t="shared" si="9"/>
        <v>7.3345259391771014E-2</v>
      </c>
    </row>
    <row r="161" spans="2:4" x14ac:dyDescent="0.25">
      <c r="B161" s="25" t="s">
        <v>260</v>
      </c>
      <c r="C161" s="45">
        <f>'2023'!C184</f>
        <v>12</v>
      </c>
      <c r="D161" s="30">
        <f t="shared" si="9"/>
        <v>2.1466905187835419E-2</v>
      </c>
    </row>
    <row r="162" spans="2:4" x14ac:dyDescent="0.25">
      <c r="B162" s="25" t="s">
        <v>218</v>
      </c>
      <c r="C162" s="45">
        <f>'2023'!C185</f>
        <v>36</v>
      </c>
      <c r="D162" s="30">
        <f t="shared" si="9"/>
        <v>6.4400715563506267E-2</v>
      </c>
    </row>
    <row r="163" spans="2:4" x14ac:dyDescent="0.25">
      <c r="B163" s="25" t="s">
        <v>220</v>
      </c>
      <c r="C163" s="45">
        <f>'2023'!C186</f>
        <v>81</v>
      </c>
      <c r="D163" s="30">
        <f t="shared" si="9"/>
        <v>0.14490161001788909</v>
      </c>
    </row>
    <row r="164" spans="2:4" x14ac:dyDescent="0.25">
      <c r="B164" s="25" t="s">
        <v>261</v>
      </c>
      <c r="C164" s="45">
        <f>'2023'!C187</f>
        <v>25</v>
      </c>
      <c r="D164" s="30">
        <f t="shared" si="9"/>
        <v>4.4722719141323794E-2</v>
      </c>
    </row>
    <row r="165" spans="2:4" x14ac:dyDescent="0.25">
      <c r="B165" s="25" t="s">
        <v>223</v>
      </c>
      <c r="C165" s="45">
        <f>'2023'!C188</f>
        <v>18</v>
      </c>
      <c r="D165" s="30">
        <f t="shared" si="9"/>
        <v>3.2200357781753133E-2</v>
      </c>
    </row>
    <row r="166" spans="2:4" x14ac:dyDescent="0.25">
      <c r="B166" s="25" t="s">
        <v>225</v>
      </c>
      <c r="C166" s="45">
        <f>'2023'!C189</f>
        <v>61</v>
      </c>
      <c r="D166" s="30">
        <f t="shared" si="9"/>
        <v>0.10912343470483005</v>
      </c>
    </row>
    <row r="167" spans="2:4" x14ac:dyDescent="0.25">
      <c r="B167" s="25" t="s">
        <v>227</v>
      </c>
      <c r="C167" s="45">
        <f>'2023'!C190</f>
        <v>2</v>
      </c>
      <c r="D167" s="30">
        <f t="shared" si="9"/>
        <v>3.5778175313059034E-3</v>
      </c>
    </row>
    <row r="168" spans="2:4" x14ac:dyDescent="0.25">
      <c r="B168" s="25" t="s">
        <v>229</v>
      </c>
      <c r="C168" s="45">
        <f>'2023'!C191</f>
        <v>0</v>
      </c>
      <c r="D168" s="30">
        <f t="shared" si="9"/>
        <v>0</v>
      </c>
    </row>
    <row r="169" spans="2:4" x14ac:dyDescent="0.25">
      <c r="B169" s="17" t="s">
        <v>158</v>
      </c>
      <c r="C169" s="56">
        <f>SUM(C149:C168)</f>
        <v>559</v>
      </c>
      <c r="D169" s="49">
        <f t="shared" si="9"/>
        <v>1</v>
      </c>
    </row>
    <row r="170" spans="2:4" x14ac:dyDescent="0.25">
      <c r="B170" s="10"/>
      <c r="C170" s="8"/>
    </row>
    <row r="171" spans="2:4" x14ac:dyDescent="0.25">
      <c r="B171" s="99" t="s">
        <v>233</v>
      </c>
      <c r="C171" s="99"/>
      <c r="D171" s="99"/>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02" t="s">
        <v>311</v>
      </c>
      <c r="C175" s="102"/>
      <c r="D175" s="102"/>
    </row>
    <row r="176" spans="2:4" x14ac:dyDescent="0.25">
      <c r="B176" s="48"/>
      <c r="C176" s="48"/>
    </row>
    <row r="177" spans="1:4" x14ac:dyDescent="0.25">
      <c r="B177" s="48"/>
      <c r="C177" s="48"/>
    </row>
    <row r="178" spans="1:4" ht="15.75" customHeight="1" x14ac:dyDescent="0.25">
      <c r="B178" s="86" t="s">
        <v>262</v>
      </c>
      <c r="C178" s="100" t="str">
        <f>C7</f>
        <v>January to June 2020</v>
      </c>
      <c r="D178" s="91"/>
    </row>
    <row r="179" spans="1:4" x14ac:dyDescent="0.25">
      <c r="B179" s="86"/>
      <c r="C179" s="101" t="s">
        <v>153</v>
      </c>
      <c r="D179" s="89"/>
    </row>
    <row r="180" spans="1:4" x14ac:dyDescent="0.25">
      <c r="B180" s="39" t="s">
        <v>263</v>
      </c>
      <c r="C180" s="45">
        <f>'2023'!C203</f>
        <v>40</v>
      </c>
      <c r="D180" s="30">
        <f>C180/$C$187</f>
        <v>0.21621621621621623</v>
      </c>
    </row>
    <row r="181" spans="1:4" x14ac:dyDescent="0.25">
      <c r="B181" s="25" t="s">
        <v>264</v>
      </c>
      <c r="C181" s="45">
        <f>'2023'!C204</f>
        <v>110</v>
      </c>
      <c r="D181" s="30">
        <f t="shared" ref="D181:D187" si="10">C181/$C$187</f>
        <v>0.59459459459459463</v>
      </c>
    </row>
    <row r="182" spans="1:4" x14ac:dyDescent="0.25">
      <c r="B182" s="25" t="s">
        <v>265</v>
      </c>
      <c r="C182" s="45">
        <f>'2023'!C205</f>
        <v>0</v>
      </c>
      <c r="D182" s="30">
        <f t="shared" si="10"/>
        <v>0</v>
      </c>
    </row>
    <row r="183" spans="1:4" x14ac:dyDescent="0.25">
      <c r="B183" s="25" t="s">
        <v>266</v>
      </c>
      <c r="C183" s="45">
        <f>'2023'!C206</f>
        <v>2</v>
      </c>
      <c r="D183" s="30">
        <f t="shared" si="10"/>
        <v>1.0810810810810811E-2</v>
      </c>
    </row>
    <row r="184" spans="1:4" x14ac:dyDescent="0.25">
      <c r="B184" s="23" t="s">
        <v>267</v>
      </c>
      <c r="C184" s="45">
        <f>'2023'!C207</f>
        <v>0</v>
      </c>
      <c r="D184" s="30">
        <f t="shared" si="10"/>
        <v>0</v>
      </c>
    </row>
    <row r="185" spans="1:4" x14ac:dyDescent="0.25">
      <c r="B185" s="25" t="s">
        <v>194</v>
      </c>
      <c r="C185" s="45">
        <f>'2023'!C208</f>
        <v>22</v>
      </c>
      <c r="D185" s="30">
        <f t="shared" si="10"/>
        <v>0.11891891891891893</v>
      </c>
    </row>
    <row r="186" spans="1:4" x14ac:dyDescent="0.25">
      <c r="B186" s="43" t="s">
        <v>268</v>
      </c>
      <c r="C186" s="45">
        <f>'2023'!C209</f>
        <v>11</v>
      </c>
      <c r="D186" s="30">
        <f t="shared" si="10"/>
        <v>5.9459459459459463E-2</v>
      </c>
    </row>
    <row r="187" spans="1:4" x14ac:dyDescent="0.25">
      <c r="B187" s="17" t="s">
        <v>158</v>
      </c>
      <c r="C187" s="56">
        <f>SUM(C180:C186)</f>
        <v>185</v>
      </c>
      <c r="D187" s="49">
        <f t="shared" si="10"/>
        <v>1</v>
      </c>
    </row>
    <row r="188" spans="1:4" x14ac:dyDescent="0.25">
      <c r="A188" s="2"/>
      <c r="B188" s="10"/>
      <c r="C188" s="10"/>
    </row>
    <row r="189" spans="1:4" x14ac:dyDescent="0.25">
      <c r="A189" s="2"/>
      <c r="B189" s="10"/>
      <c r="C189" s="10"/>
    </row>
    <row r="190" spans="1:4" x14ac:dyDescent="0.25">
      <c r="B190" s="87" t="s">
        <v>269</v>
      </c>
      <c r="C190" s="100" t="str">
        <f>C7</f>
        <v>January to June 2020</v>
      </c>
      <c r="D190" s="91"/>
    </row>
    <row r="191" spans="1:4" x14ac:dyDescent="0.25">
      <c r="B191" s="87"/>
      <c r="C191" s="101" t="s">
        <v>153</v>
      </c>
      <c r="D191" s="89"/>
    </row>
    <row r="192" spans="1:4" x14ac:dyDescent="0.25">
      <c r="B192" s="25" t="s">
        <v>270</v>
      </c>
      <c r="C192" s="45">
        <f>'2023'!C219</f>
        <v>179</v>
      </c>
      <c r="D192" s="30">
        <f>C192/$C$194</f>
        <v>0.96756756756756757</v>
      </c>
    </row>
    <row r="193" spans="2:4" x14ac:dyDescent="0.25">
      <c r="B193" s="25" t="s">
        <v>271</v>
      </c>
      <c r="C193" s="45">
        <f>'2023'!C220</f>
        <v>6</v>
      </c>
      <c r="D193" s="30">
        <f t="shared" ref="D193:D194" si="11">C193/$C$194</f>
        <v>3.2432432432432434E-2</v>
      </c>
    </row>
    <row r="194" spans="2:4" x14ac:dyDescent="0.25">
      <c r="B194" s="17" t="s">
        <v>195</v>
      </c>
      <c r="C194" s="56">
        <f>SUM(C192:C193)</f>
        <v>185</v>
      </c>
      <c r="D194" s="49">
        <f t="shared" si="11"/>
        <v>1</v>
      </c>
    </row>
    <row r="197" spans="2:4" ht="16.899999999999999" customHeight="1" x14ac:dyDescent="0.25">
      <c r="B197" s="82" t="s">
        <v>329</v>
      </c>
      <c r="C197" s="100" t="str">
        <f>C7</f>
        <v>January to June 2020</v>
      </c>
      <c r="D197" s="91"/>
    </row>
    <row r="198" spans="2:4" x14ac:dyDescent="0.25">
      <c r="B198" s="82"/>
      <c r="C198" s="101" t="s">
        <v>153</v>
      </c>
      <c r="D198" s="89"/>
    </row>
    <row r="199" spans="2:4" x14ac:dyDescent="0.25">
      <c r="B199" s="57" t="s">
        <v>272</v>
      </c>
      <c r="C199" s="45">
        <f>'2023'!C226</f>
        <v>1</v>
      </c>
      <c r="D199" s="30">
        <f>C199/$C$214</f>
        <v>5.4054054054054057E-3</v>
      </c>
    </row>
    <row r="200" spans="2:4" x14ac:dyDescent="0.25">
      <c r="B200" s="57" t="s">
        <v>273</v>
      </c>
      <c r="C200" s="45">
        <f>'2023'!C227</f>
        <v>0</v>
      </c>
      <c r="D200" s="30">
        <f t="shared" ref="D200:D214" si="12">C200/$C$214</f>
        <v>0</v>
      </c>
    </row>
    <row r="201" spans="2:4" x14ac:dyDescent="0.25">
      <c r="B201" s="57" t="s">
        <v>274</v>
      </c>
      <c r="C201" s="45">
        <f>'2023'!C228</f>
        <v>1</v>
      </c>
      <c r="D201" s="30">
        <f t="shared" si="12"/>
        <v>5.4054054054054057E-3</v>
      </c>
    </row>
    <row r="202" spans="2:4" x14ac:dyDescent="0.25">
      <c r="B202" s="57" t="s">
        <v>275</v>
      </c>
      <c r="C202" s="45">
        <f>'2023'!C229</f>
        <v>1</v>
      </c>
      <c r="D202" s="30">
        <f t="shared" si="12"/>
        <v>5.4054054054054057E-3</v>
      </c>
    </row>
    <row r="203" spans="2:4" x14ac:dyDescent="0.25">
      <c r="B203" s="25" t="s">
        <v>276</v>
      </c>
      <c r="C203" s="45">
        <f>'2023'!C230</f>
        <v>9</v>
      </c>
      <c r="D203" s="30">
        <f t="shared" si="12"/>
        <v>4.8648648648648651E-2</v>
      </c>
    </row>
    <row r="204" spans="2:4" x14ac:dyDescent="0.25">
      <c r="B204" s="25" t="s">
        <v>277</v>
      </c>
      <c r="C204" s="45">
        <f>'2023'!C231</f>
        <v>10</v>
      </c>
      <c r="D204" s="30">
        <f t="shared" si="12"/>
        <v>5.4054054054054057E-2</v>
      </c>
    </row>
    <row r="205" spans="2:4" x14ac:dyDescent="0.25">
      <c r="B205" s="25" t="s">
        <v>278</v>
      </c>
      <c r="C205" s="45">
        <f>'2023'!C232</f>
        <v>0</v>
      </c>
      <c r="D205" s="30">
        <f t="shared" si="12"/>
        <v>0</v>
      </c>
    </row>
    <row r="206" spans="2:4" x14ac:dyDescent="0.25">
      <c r="B206" s="25" t="s">
        <v>279</v>
      </c>
      <c r="C206" s="45">
        <f>'2023'!C233</f>
        <v>12</v>
      </c>
      <c r="D206" s="30">
        <f t="shared" si="12"/>
        <v>6.4864864864864868E-2</v>
      </c>
    </row>
    <row r="207" spans="2:4" x14ac:dyDescent="0.25">
      <c r="B207" s="25" t="s">
        <v>280</v>
      </c>
      <c r="C207" s="45">
        <f>'2023'!C234</f>
        <v>0</v>
      </c>
      <c r="D207" s="30">
        <f t="shared" si="12"/>
        <v>0</v>
      </c>
    </row>
    <row r="208" spans="2:4" x14ac:dyDescent="0.25">
      <c r="B208" s="41" t="s">
        <v>281</v>
      </c>
      <c r="C208" s="45">
        <f>'2023'!C235</f>
        <v>26</v>
      </c>
      <c r="D208" s="30">
        <f>C208/$C$214</f>
        <v>0.14054054054054055</v>
      </c>
    </row>
    <row r="209" spans="2:4" x14ac:dyDescent="0.25">
      <c r="B209" s="41" t="s">
        <v>282</v>
      </c>
      <c r="C209" s="45">
        <f>'2023'!C236</f>
        <v>0</v>
      </c>
      <c r="D209" s="30">
        <f t="shared" si="12"/>
        <v>0</v>
      </c>
    </row>
    <row r="210" spans="2:4" x14ac:dyDescent="0.25">
      <c r="B210" s="16" t="s">
        <v>283</v>
      </c>
      <c r="C210" s="45">
        <f>'2023'!C237</f>
        <v>26</v>
      </c>
      <c r="D210" s="30">
        <f t="shared" si="12"/>
        <v>0.14054054054054055</v>
      </c>
    </row>
    <row r="211" spans="2:4" x14ac:dyDescent="0.25">
      <c r="B211" s="41" t="s">
        <v>284</v>
      </c>
      <c r="C211" s="45">
        <f>'2023'!C238</f>
        <v>2</v>
      </c>
      <c r="D211" s="30">
        <f t="shared" si="12"/>
        <v>1.0810810810810811E-2</v>
      </c>
    </row>
    <row r="212" spans="2:4" x14ac:dyDescent="0.25">
      <c r="B212" s="41" t="s">
        <v>285</v>
      </c>
      <c r="C212" s="45">
        <f>'2023'!C239</f>
        <v>80</v>
      </c>
      <c r="D212" s="30">
        <f t="shared" si="12"/>
        <v>0.43243243243243246</v>
      </c>
    </row>
    <row r="213" spans="2:4" x14ac:dyDescent="0.25">
      <c r="B213" s="41" t="s">
        <v>254</v>
      </c>
      <c r="C213" s="45">
        <f>'2023'!C240</f>
        <v>17</v>
      </c>
      <c r="D213" s="30">
        <f t="shared" si="12"/>
        <v>9.1891891891891897E-2</v>
      </c>
    </row>
    <row r="214" spans="2:4" x14ac:dyDescent="0.25">
      <c r="B214" s="17" t="s">
        <v>195</v>
      </c>
      <c r="C214" s="56">
        <f>SUM(C199:C213)</f>
        <v>185</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82" t="s">
        <v>331</v>
      </c>
      <c r="C217" s="100" t="str">
        <f>C7</f>
        <v>January to June 2020</v>
      </c>
      <c r="D217" s="91"/>
    </row>
    <row r="218" spans="2:4" s="2" customFormat="1" x14ac:dyDescent="0.25">
      <c r="B218" s="82"/>
      <c r="C218" s="101" t="s">
        <v>153</v>
      </c>
      <c r="D218" s="89"/>
    </row>
    <row r="219" spans="2:4" s="2" customFormat="1" x14ac:dyDescent="0.25">
      <c r="B219" s="18" t="s">
        <v>245</v>
      </c>
      <c r="C219" s="45">
        <f>'2023'!C246</f>
        <v>169</v>
      </c>
      <c r="D219" s="30" t="e">
        <f>C219/$C$232</f>
        <v>#REF!</v>
      </c>
    </row>
    <row r="220" spans="2:4" s="2" customFormat="1" x14ac:dyDescent="0.25">
      <c r="B220" s="37" t="s">
        <v>286</v>
      </c>
      <c r="C220" s="54">
        <f>'2023'!C247</f>
        <v>2</v>
      </c>
      <c r="D220" s="32" t="e">
        <f t="shared" ref="D220:D232" si="13">C220/$C$232</f>
        <v>#REF!</v>
      </c>
    </row>
    <row r="221" spans="2:4" s="2" customFormat="1" x14ac:dyDescent="0.25">
      <c r="B221" s="37" t="s">
        <v>287</v>
      </c>
      <c r="C221" s="54">
        <f>'2023'!C248</f>
        <v>4</v>
      </c>
      <c r="D221" s="32" t="e">
        <f t="shared" si="13"/>
        <v>#REF!</v>
      </c>
    </row>
    <row r="222" spans="2:4" s="2" customFormat="1" x14ac:dyDescent="0.25">
      <c r="B222" s="37" t="s">
        <v>288</v>
      </c>
      <c r="C222" s="54">
        <f>'2023'!C249</f>
        <v>1</v>
      </c>
      <c r="D222" s="32" t="e">
        <f t="shared" si="13"/>
        <v>#REF!</v>
      </c>
    </row>
    <row r="223" spans="2:4" s="2" customFormat="1" x14ac:dyDescent="0.25">
      <c r="B223" s="37" t="s">
        <v>247</v>
      </c>
      <c r="C223" s="54">
        <f>'2023'!C250</f>
        <v>1</v>
      </c>
      <c r="D223" s="32" t="e">
        <f t="shared" si="13"/>
        <v>#REF!</v>
      </c>
    </row>
    <row r="224" spans="2:4" s="2" customFormat="1" x14ac:dyDescent="0.25">
      <c r="B224" s="37" t="s">
        <v>248</v>
      </c>
      <c r="C224" s="54">
        <f>'2023'!C251</f>
        <v>2</v>
      </c>
      <c r="D224" s="32" t="e">
        <f t="shared" si="13"/>
        <v>#REF!</v>
      </c>
    </row>
    <row r="225" spans="2:4" s="2" customFormat="1" x14ac:dyDescent="0.25">
      <c r="B225" s="37" t="s">
        <v>249</v>
      </c>
      <c r="C225" s="54">
        <f>'2023'!C252</f>
        <v>0</v>
      </c>
      <c r="D225" s="32" t="e">
        <f t="shared" si="13"/>
        <v>#REF!</v>
      </c>
    </row>
    <row r="226" spans="2:4" s="2" customFormat="1" x14ac:dyDescent="0.25">
      <c r="B226" s="18" t="s">
        <v>289</v>
      </c>
      <c r="C226" s="45" t="e">
        <f>'2023'!#REF!</f>
        <v>#REF!</v>
      </c>
      <c r="D226" s="30" t="e">
        <f t="shared" si="13"/>
        <v>#REF!</v>
      </c>
    </row>
    <row r="227" spans="2:4" s="2" customFormat="1" x14ac:dyDescent="0.25">
      <c r="B227" s="18" t="s">
        <v>290</v>
      </c>
      <c r="C227" s="45">
        <f>'2023'!C255</f>
        <v>1</v>
      </c>
      <c r="D227" s="30" t="e">
        <f t="shared" si="13"/>
        <v>#REF!</v>
      </c>
    </row>
    <row r="228" spans="2:4" s="2" customFormat="1" x14ac:dyDescent="0.25">
      <c r="B228" s="18" t="s">
        <v>252</v>
      </c>
      <c r="C228" s="45" t="e">
        <f>'2023'!#REF!</f>
        <v>#REF!</v>
      </c>
      <c r="D228" s="30" t="e">
        <f t="shared" si="13"/>
        <v>#REF!</v>
      </c>
    </row>
    <row r="229" spans="2:4" s="2" customFormat="1" x14ac:dyDescent="0.25">
      <c r="B229" s="18" t="s">
        <v>253</v>
      </c>
      <c r="C229" s="45">
        <f>'2023'!C266</f>
        <v>0</v>
      </c>
      <c r="D229" s="30" t="e">
        <f t="shared" si="13"/>
        <v>#REF!</v>
      </c>
    </row>
    <row r="230" spans="2:4" s="2" customFormat="1" x14ac:dyDescent="0.25">
      <c r="B230" s="18" t="s">
        <v>254</v>
      </c>
      <c r="C230" s="45">
        <f>'2023'!C267</f>
        <v>1</v>
      </c>
      <c r="D230" s="30" t="e">
        <f t="shared" si="13"/>
        <v>#REF!</v>
      </c>
    </row>
    <row r="231" spans="2:4" s="2" customFormat="1" x14ac:dyDescent="0.25">
      <c r="B231" s="18" t="s">
        <v>255</v>
      </c>
      <c r="C231" s="45">
        <f>'2023'!C268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87" t="s">
        <v>332</v>
      </c>
      <c r="C235" s="100" t="str">
        <f>C7</f>
        <v>January to June 2020</v>
      </c>
      <c r="D235" s="91"/>
    </row>
    <row r="236" spans="2:4" x14ac:dyDescent="0.25">
      <c r="B236" s="87"/>
      <c r="C236" s="101" t="s">
        <v>153</v>
      </c>
      <c r="D236" s="89"/>
    </row>
    <row r="237" spans="2:4" x14ac:dyDescent="0.25">
      <c r="B237" s="25" t="s">
        <v>291</v>
      </c>
      <c r="C237" s="45">
        <f>'2023'!C274</f>
        <v>9</v>
      </c>
      <c r="D237" s="30">
        <f>C237/$C$257</f>
        <v>4.8648648648648651E-2</v>
      </c>
    </row>
    <row r="238" spans="2:4" x14ac:dyDescent="0.25">
      <c r="B238" s="25" t="s">
        <v>197</v>
      </c>
      <c r="C238" s="45">
        <f>'2023'!C275</f>
        <v>4</v>
      </c>
      <c r="D238" s="30">
        <f t="shared" ref="D238:D257" si="14">C238/$C$257</f>
        <v>2.1621621621621623E-2</v>
      </c>
    </row>
    <row r="239" spans="2:4" x14ac:dyDescent="0.25">
      <c r="B239" s="25" t="s">
        <v>292</v>
      </c>
      <c r="C239" s="45">
        <f>'2023'!C276</f>
        <v>6</v>
      </c>
      <c r="D239" s="30">
        <f t="shared" si="14"/>
        <v>3.2432432432432434E-2</v>
      </c>
    </row>
    <row r="240" spans="2:4" x14ac:dyDescent="0.25">
      <c r="B240" s="25" t="s">
        <v>293</v>
      </c>
      <c r="C240" s="45">
        <f>'2023'!C277</f>
        <v>2</v>
      </c>
      <c r="D240" s="30">
        <f t="shared" si="14"/>
        <v>1.0810810810810811E-2</v>
      </c>
    </row>
    <row r="241" spans="2:4" x14ac:dyDescent="0.25">
      <c r="B241" s="25" t="s">
        <v>294</v>
      </c>
      <c r="C241" s="45">
        <f>'2023'!C278</f>
        <v>9</v>
      </c>
      <c r="D241" s="30">
        <f t="shared" si="14"/>
        <v>4.8648648648648651E-2</v>
      </c>
    </row>
    <row r="242" spans="2:4" x14ac:dyDescent="0.25">
      <c r="B242" s="25" t="s">
        <v>295</v>
      </c>
      <c r="C242" s="45">
        <f>'2023'!C279</f>
        <v>10</v>
      </c>
      <c r="D242" s="30">
        <f t="shared" si="14"/>
        <v>5.4054054054054057E-2</v>
      </c>
    </row>
    <row r="243" spans="2:4" x14ac:dyDescent="0.25">
      <c r="B243" s="25" t="s">
        <v>296</v>
      </c>
      <c r="C243" s="45">
        <f>'2023'!C280</f>
        <v>31</v>
      </c>
      <c r="D243" s="30">
        <f t="shared" si="14"/>
        <v>0.16756756756756758</v>
      </c>
    </row>
    <row r="244" spans="2:4" x14ac:dyDescent="0.25">
      <c r="B244" s="23" t="s">
        <v>297</v>
      </c>
      <c r="C244" s="45">
        <f>'2023'!C281</f>
        <v>16</v>
      </c>
      <c r="D244" s="30">
        <f t="shared" si="14"/>
        <v>8.6486486486486491E-2</v>
      </c>
    </row>
    <row r="245" spans="2:4" x14ac:dyDescent="0.25">
      <c r="B245" s="25" t="s">
        <v>298</v>
      </c>
      <c r="C245" s="45">
        <f>'2023'!C282</f>
        <v>11</v>
      </c>
      <c r="D245" s="30">
        <f t="shared" si="14"/>
        <v>5.9459459459459463E-2</v>
      </c>
    </row>
    <row r="246" spans="2:4" x14ac:dyDescent="0.25">
      <c r="B246" s="25" t="s">
        <v>212</v>
      </c>
      <c r="C246" s="45">
        <f>'2023'!C283</f>
        <v>6</v>
      </c>
      <c r="D246" s="30">
        <f t="shared" si="14"/>
        <v>3.2432432432432434E-2</v>
      </c>
    </row>
    <row r="247" spans="2:4" x14ac:dyDescent="0.25">
      <c r="B247" s="25" t="s">
        <v>299</v>
      </c>
      <c r="C247" s="45">
        <f>'2023'!C284</f>
        <v>9</v>
      </c>
      <c r="D247" s="30">
        <f t="shared" si="14"/>
        <v>4.8648648648648651E-2</v>
      </c>
    </row>
    <row r="248" spans="2:4" x14ac:dyDescent="0.25">
      <c r="B248" s="25" t="s">
        <v>300</v>
      </c>
      <c r="C248" s="45">
        <f>'2023'!C285</f>
        <v>19</v>
      </c>
      <c r="D248" s="30">
        <f t="shared" si="14"/>
        <v>0.10270270270270271</v>
      </c>
    </row>
    <row r="249" spans="2:4" x14ac:dyDescent="0.25">
      <c r="B249" s="25" t="s">
        <v>301</v>
      </c>
      <c r="C249" s="45">
        <f>'2023'!C286</f>
        <v>4</v>
      </c>
      <c r="D249" s="30">
        <f t="shared" si="14"/>
        <v>2.1621621621621623E-2</v>
      </c>
    </row>
    <row r="250" spans="2:4" x14ac:dyDescent="0.25">
      <c r="B250" s="25" t="s">
        <v>302</v>
      </c>
      <c r="C250" s="45">
        <f>'2023'!C287</f>
        <v>1</v>
      </c>
      <c r="D250" s="30">
        <f t="shared" si="14"/>
        <v>5.4054054054054057E-3</v>
      </c>
    </row>
    <row r="251" spans="2:4" x14ac:dyDescent="0.25">
      <c r="B251" s="25" t="s">
        <v>303</v>
      </c>
      <c r="C251" s="45">
        <f>'2023'!C288</f>
        <v>8</v>
      </c>
      <c r="D251" s="30">
        <f t="shared" si="14"/>
        <v>4.3243243243243246E-2</v>
      </c>
    </row>
    <row r="252" spans="2:4" x14ac:dyDescent="0.25">
      <c r="B252" s="25" t="s">
        <v>304</v>
      </c>
      <c r="C252" s="45">
        <f>'2023'!C289</f>
        <v>6</v>
      </c>
      <c r="D252" s="30">
        <f t="shared" si="14"/>
        <v>3.2432432432432434E-2</v>
      </c>
    </row>
    <row r="253" spans="2:4" x14ac:dyDescent="0.25">
      <c r="B253" s="25" t="s">
        <v>305</v>
      </c>
      <c r="C253" s="45">
        <f>'2023'!C290</f>
        <v>6</v>
      </c>
      <c r="D253" s="30">
        <f t="shared" si="14"/>
        <v>3.2432432432432434E-2</v>
      </c>
    </row>
    <row r="254" spans="2:4" x14ac:dyDescent="0.25">
      <c r="B254" s="25" t="s">
        <v>306</v>
      </c>
      <c r="C254" s="45">
        <f>'2023'!C291</f>
        <v>10</v>
      </c>
      <c r="D254" s="30">
        <f t="shared" si="14"/>
        <v>5.4054054054054057E-2</v>
      </c>
    </row>
    <row r="255" spans="2:4" x14ac:dyDescent="0.25">
      <c r="B255" s="25" t="s">
        <v>307</v>
      </c>
      <c r="C255" s="45">
        <f>'2023'!C292</f>
        <v>2</v>
      </c>
      <c r="D255" s="30">
        <f t="shared" si="14"/>
        <v>1.0810810810810811E-2</v>
      </c>
    </row>
    <row r="256" spans="2:4" x14ac:dyDescent="0.25">
      <c r="B256" s="25" t="s">
        <v>308</v>
      </c>
      <c r="C256" s="45">
        <f>'2023'!C293</f>
        <v>16</v>
      </c>
      <c r="D256" s="30">
        <f t="shared" si="14"/>
        <v>8.6486486486486491E-2</v>
      </c>
    </row>
    <row r="257" spans="2:4" x14ac:dyDescent="0.25">
      <c r="B257" s="17" t="s">
        <v>309</v>
      </c>
      <c r="C257" s="56">
        <f>SUM(C237:C256)</f>
        <v>185</v>
      </c>
      <c r="D257" s="49">
        <f t="shared" si="14"/>
        <v>1</v>
      </c>
    </row>
    <row r="258" spans="2:4" x14ac:dyDescent="0.25">
      <c r="B258" s="10"/>
      <c r="C258" s="8"/>
    </row>
    <row r="259" spans="2:4" ht="15.6" customHeight="1" x14ac:dyDescent="0.25">
      <c r="B259" s="99" t="s">
        <v>232</v>
      </c>
      <c r="C259" s="99"/>
      <c r="D259" s="99"/>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4" t="s">
        <v>18</v>
      </c>
      <c r="C2" s="104"/>
      <c r="D2" s="104"/>
    </row>
    <row r="3" spans="2:4" ht="16.149999999999999" customHeight="1" x14ac:dyDescent="0.25">
      <c r="B3" s="47"/>
      <c r="C3" s="47"/>
    </row>
    <row r="4" spans="2:4" ht="19.5" x14ac:dyDescent="0.25">
      <c r="B4" s="113" t="s">
        <v>333</v>
      </c>
      <c r="C4" s="111"/>
    </row>
    <row r="5" spans="2:4" x14ac:dyDescent="0.25">
      <c r="B5" s="96"/>
      <c r="C5" s="96"/>
    </row>
    <row r="6" spans="2:4" x14ac:dyDescent="0.25">
      <c r="B6" s="48"/>
      <c r="C6" s="48"/>
    </row>
    <row r="7" spans="2:4" ht="16.5" x14ac:dyDescent="0.25">
      <c r="B7" s="109" t="s">
        <v>334</v>
      </c>
      <c r="C7" s="106" t="s">
        <v>314</v>
      </c>
      <c r="D7" s="106"/>
    </row>
    <row r="8" spans="2:4" x14ac:dyDescent="0.25">
      <c r="B8" s="97"/>
      <c r="C8" s="89" t="s">
        <v>19</v>
      </c>
      <c r="D8" s="89"/>
    </row>
    <row r="9" spans="2:4" ht="16.5" x14ac:dyDescent="0.25">
      <c r="B9" s="59" t="s">
        <v>335</v>
      </c>
      <c r="C9" s="29">
        <f>'2023'!C9</f>
        <v>149</v>
      </c>
      <c r="D9" s="30">
        <f>C9/$C$14</f>
        <v>0.42939481268011526</v>
      </c>
    </row>
    <row r="10" spans="2:4" x14ac:dyDescent="0.25">
      <c r="B10" s="16" t="s">
        <v>20</v>
      </c>
      <c r="C10" s="29">
        <f>'2023'!C10</f>
        <v>70</v>
      </c>
      <c r="D10" s="30">
        <f t="shared" ref="D10:D14" si="0">C10/$C$14</f>
        <v>0.20172910662824209</v>
      </c>
    </row>
    <row r="11" spans="2:4" ht="16.5" x14ac:dyDescent="0.25">
      <c r="B11" s="16" t="s">
        <v>0</v>
      </c>
      <c r="C11" s="29">
        <f>'2023'!C11</f>
        <v>119</v>
      </c>
      <c r="D11" s="20">
        <f t="shared" si="0"/>
        <v>0.34293948126801155</v>
      </c>
    </row>
    <row r="12" spans="2:4" ht="16.5" x14ac:dyDescent="0.25">
      <c r="B12" s="58" t="s">
        <v>336</v>
      </c>
      <c r="C12" s="29">
        <f>'2023'!C12</f>
        <v>2</v>
      </c>
      <c r="D12" s="20">
        <f t="shared" si="0"/>
        <v>5.763688760806916E-3</v>
      </c>
    </row>
    <row r="13" spans="2:4" x14ac:dyDescent="0.25">
      <c r="B13" s="16" t="s">
        <v>21</v>
      </c>
      <c r="C13" s="29">
        <f>'2023'!C13</f>
        <v>7</v>
      </c>
      <c r="D13" s="20">
        <f t="shared" si="0"/>
        <v>2.0172910662824207E-2</v>
      </c>
    </row>
    <row r="14" spans="2:4" x14ac:dyDescent="0.25">
      <c r="B14" s="17" t="s">
        <v>23</v>
      </c>
      <c r="C14" s="21">
        <f>SUM(C9:C13)</f>
        <v>347</v>
      </c>
      <c r="D14" s="50">
        <f t="shared" si="0"/>
        <v>1</v>
      </c>
    </row>
    <row r="15" spans="2:4" x14ac:dyDescent="0.25">
      <c r="B15" s="9"/>
      <c r="C15" s="9"/>
    </row>
    <row r="16" spans="2:4" x14ac:dyDescent="0.25">
      <c r="B16" s="9"/>
      <c r="C16" s="9"/>
    </row>
    <row r="17" spans="2:4" ht="16.5" x14ac:dyDescent="0.25">
      <c r="B17" s="109" t="s">
        <v>337</v>
      </c>
      <c r="C17" s="106" t="str">
        <f>C7</f>
        <v>二零二零年一月至六月</v>
      </c>
      <c r="D17" s="106"/>
    </row>
    <row r="18" spans="2:4" x14ac:dyDescent="0.25">
      <c r="B18" s="97"/>
      <c r="C18" s="89" t="s">
        <v>19</v>
      </c>
      <c r="D18" s="89"/>
    </row>
    <row r="19" spans="2:4" ht="16.5" x14ac:dyDescent="0.25">
      <c r="B19" s="18" t="s">
        <v>25</v>
      </c>
      <c r="C19" s="29" t="e">
        <f>'2023'!#REF!</f>
        <v>#REF!</v>
      </c>
      <c r="D19" s="30" t="e">
        <f>C19/$C$21</f>
        <v>#REF!</v>
      </c>
    </row>
    <row r="20" spans="2:4" ht="16.5" x14ac:dyDescent="0.25">
      <c r="B20" s="18" t="s">
        <v>26</v>
      </c>
      <c r="C20" s="29" t="e">
        <f>'2023'!#REF!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85" t="s">
        <v>338</v>
      </c>
      <c r="C24" s="106" t="str">
        <f>C7</f>
        <v>二零二零年一月至六月</v>
      </c>
      <c r="D24" s="106"/>
    </row>
    <row r="25" spans="2:4" x14ac:dyDescent="0.25">
      <c r="B25" s="86"/>
      <c r="C25" s="89" t="s">
        <v>29</v>
      </c>
      <c r="D25" s="89"/>
    </row>
    <row r="26" spans="2:4" ht="16.5" x14ac:dyDescent="0.25">
      <c r="B26" s="23" t="s">
        <v>30</v>
      </c>
      <c r="C26" s="29" t="e">
        <f>'2023'!#REF!</f>
        <v>#REF!</v>
      </c>
      <c r="D26" s="30" t="e">
        <f>C26/$C$43</f>
        <v>#REF!</v>
      </c>
    </row>
    <row r="27" spans="2:4" ht="16.5" x14ac:dyDescent="0.25">
      <c r="B27" s="23" t="s">
        <v>31</v>
      </c>
      <c r="C27" s="29" t="e">
        <f>'2023'!#REF!</f>
        <v>#REF!</v>
      </c>
      <c r="D27" s="30" t="e">
        <f t="shared" ref="D27:D43" si="2">C27/$C$43</f>
        <v>#REF!</v>
      </c>
    </row>
    <row r="28" spans="2:4" x14ac:dyDescent="0.25">
      <c r="B28" s="23" t="s">
        <v>32</v>
      </c>
      <c r="C28" s="29" t="e">
        <f>'2023'!#REF!</f>
        <v>#REF!</v>
      </c>
      <c r="D28" s="20" t="e">
        <f t="shared" si="2"/>
        <v>#REF!</v>
      </c>
    </row>
    <row r="29" spans="2:4" ht="16.5" x14ac:dyDescent="0.25">
      <c r="B29" s="23" t="s">
        <v>33</v>
      </c>
      <c r="C29" s="29" t="e">
        <f>'2023'!#REF!</f>
        <v>#REF!</v>
      </c>
      <c r="D29" s="20" t="e">
        <f t="shared" si="2"/>
        <v>#REF!</v>
      </c>
    </row>
    <row r="30" spans="2:4" x14ac:dyDescent="0.25">
      <c r="B30" s="23" t="s">
        <v>34</v>
      </c>
      <c r="C30" s="29" t="e">
        <f>'2023'!#REF!</f>
        <v>#REF!</v>
      </c>
      <c r="D30" s="20" t="e">
        <f t="shared" si="2"/>
        <v>#REF!</v>
      </c>
    </row>
    <row r="31" spans="2:4" x14ac:dyDescent="0.25">
      <c r="B31" s="23" t="s">
        <v>35</v>
      </c>
      <c r="C31" s="29" t="e">
        <f>'2023'!#REF!</f>
        <v>#REF!</v>
      </c>
      <c r="D31" s="20" t="e">
        <f t="shared" si="2"/>
        <v>#REF!</v>
      </c>
    </row>
    <row r="32" spans="2:4" ht="16.5" x14ac:dyDescent="0.25">
      <c r="B32" s="24" t="s">
        <v>36</v>
      </c>
      <c r="C32" s="29" t="e">
        <f>'2023'!#REF!</f>
        <v>#REF!</v>
      </c>
      <c r="D32" s="20" t="e">
        <f t="shared" si="2"/>
        <v>#REF!</v>
      </c>
    </row>
    <row r="33" spans="2:4" ht="16.5" x14ac:dyDescent="0.25">
      <c r="B33" s="24" t="s">
        <v>37</v>
      </c>
      <c r="C33" s="29" t="e">
        <f>'2023'!#REF!</f>
        <v>#REF!</v>
      </c>
      <c r="D33" s="20" t="e">
        <f t="shared" si="2"/>
        <v>#REF!</v>
      </c>
    </row>
    <row r="34" spans="2:4" ht="16.5" x14ac:dyDescent="0.25">
      <c r="B34" s="24" t="s">
        <v>38</v>
      </c>
      <c r="C34" s="29" t="e">
        <f>'2023'!#REF!</f>
        <v>#REF!</v>
      </c>
      <c r="D34" s="20" t="e">
        <f t="shared" si="2"/>
        <v>#REF!</v>
      </c>
    </row>
    <row r="35" spans="2:4" ht="16.5" x14ac:dyDescent="0.25">
      <c r="B35" s="24" t="s">
        <v>39</v>
      </c>
      <c r="C35" s="29" t="e">
        <f>'2023'!#REF!</f>
        <v>#REF!</v>
      </c>
      <c r="D35" s="20" t="e">
        <f t="shared" si="2"/>
        <v>#REF!</v>
      </c>
    </row>
    <row r="36" spans="2:4" ht="16.5" x14ac:dyDescent="0.25">
      <c r="B36" s="24" t="s">
        <v>40</v>
      </c>
      <c r="C36" s="29" t="e">
        <f>'2023'!#REF!</f>
        <v>#REF!</v>
      </c>
      <c r="D36" s="20" t="e">
        <f t="shared" si="2"/>
        <v>#REF!</v>
      </c>
    </row>
    <row r="37" spans="2:4" ht="16.5" x14ac:dyDescent="0.25">
      <c r="B37" s="24" t="s">
        <v>41</v>
      </c>
      <c r="C37" s="29" t="e">
        <f>'2023'!#REF!</f>
        <v>#REF!</v>
      </c>
      <c r="D37" s="20" t="e">
        <f t="shared" si="2"/>
        <v>#REF!</v>
      </c>
    </row>
    <row r="38" spans="2:4" x14ac:dyDescent="0.25">
      <c r="B38" s="25" t="s">
        <v>42</v>
      </c>
      <c r="C38" s="29" t="e">
        <f>'2023'!#REF!</f>
        <v>#REF!</v>
      </c>
      <c r="D38" s="20" t="e">
        <f t="shared" si="2"/>
        <v>#REF!</v>
      </c>
    </row>
    <row r="39" spans="2:4" ht="16.5" x14ac:dyDescent="0.25">
      <c r="B39" s="24" t="s">
        <v>43</v>
      </c>
      <c r="C39" s="29" t="e">
        <f>'2023'!#REF!</f>
        <v>#REF!</v>
      </c>
      <c r="D39" s="20" t="e">
        <f t="shared" si="2"/>
        <v>#REF!</v>
      </c>
    </row>
    <row r="40" spans="2:4" ht="16.5" x14ac:dyDescent="0.25">
      <c r="B40" s="24" t="s">
        <v>44</v>
      </c>
      <c r="C40" s="29" t="e">
        <f>'2023'!#REF!</f>
        <v>#REF!</v>
      </c>
      <c r="D40" s="20" t="e">
        <f t="shared" si="2"/>
        <v>#REF!</v>
      </c>
    </row>
    <row r="41" spans="2:4" ht="16.5" x14ac:dyDescent="0.25">
      <c r="B41" s="24" t="s">
        <v>45</v>
      </c>
      <c r="C41" s="29" t="e">
        <f>'2023'!#REF!</f>
        <v>#REF!</v>
      </c>
      <c r="D41" s="20" t="e">
        <f t="shared" si="2"/>
        <v>#REF!</v>
      </c>
    </row>
    <row r="42" spans="2:4" ht="16.5" x14ac:dyDescent="0.25">
      <c r="B42" s="24" t="s">
        <v>46</v>
      </c>
      <c r="C42" s="29" t="e">
        <f>'2023'!#REF!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95" t="s">
        <v>47</v>
      </c>
      <c r="C45" s="95"/>
      <c r="D45" s="95"/>
    </row>
    <row r="46" spans="2:4" ht="15.6" customHeight="1" x14ac:dyDescent="0.25">
      <c r="B46" s="47"/>
      <c r="C46" s="47"/>
    </row>
    <row r="47" spans="2:4" x14ac:dyDescent="0.25">
      <c r="B47" s="3"/>
      <c r="C47" s="3"/>
    </row>
    <row r="48" spans="2:4" x14ac:dyDescent="0.25">
      <c r="B48" s="3"/>
      <c r="C48" s="3"/>
    </row>
    <row r="49" spans="2:4" ht="16.5" x14ac:dyDescent="0.25">
      <c r="B49" s="112" t="s">
        <v>340</v>
      </c>
      <c r="C49" s="106" t="str">
        <f>C7</f>
        <v>二零二零年一月至六月</v>
      </c>
      <c r="D49" s="106"/>
    </row>
    <row r="50" spans="2:4" x14ac:dyDescent="0.25">
      <c r="B50" s="86"/>
      <c r="C50" s="89" t="s">
        <v>19</v>
      </c>
      <c r="D50" s="89"/>
    </row>
    <row r="51" spans="2:4" ht="16.5" x14ac:dyDescent="0.25">
      <c r="B51" s="26" t="s">
        <v>48</v>
      </c>
      <c r="C51" s="29">
        <f>'2023'!C51</f>
        <v>321</v>
      </c>
      <c r="D51" s="30">
        <f t="shared" ref="D51:D65" si="3">C51/$C$65</f>
        <v>0.93586005830903785</v>
      </c>
    </row>
    <row r="52" spans="2:4" ht="16.5" x14ac:dyDescent="0.25">
      <c r="B52" s="27" t="s">
        <v>49</v>
      </c>
      <c r="C52" s="31">
        <f>'2023'!C52</f>
        <v>0</v>
      </c>
      <c r="D52" s="32">
        <f t="shared" si="3"/>
        <v>0</v>
      </c>
    </row>
    <row r="53" spans="2:4" ht="16.5" x14ac:dyDescent="0.25">
      <c r="B53" s="27" t="s">
        <v>50</v>
      </c>
      <c r="C53" s="31">
        <f>'2023'!C53</f>
        <v>0</v>
      </c>
      <c r="D53" s="32">
        <f t="shared" si="3"/>
        <v>0</v>
      </c>
    </row>
    <row r="54" spans="2:4" ht="16.5" x14ac:dyDescent="0.25">
      <c r="B54" s="27" t="s">
        <v>51</v>
      </c>
      <c r="C54" s="31">
        <f>'2023'!C54</f>
        <v>2</v>
      </c>
      <c r="D54" s="32">
        <f t="shared" si="3"/>
        <v>5.8309037900874635E-3</v>
      </c>
    </row>
    <row r="55" spans="2:4" ht="16.5" x14ac:dyDescent="0.25">
      <c r="B55" s="27" t="s">
        <v>52</v>
      </c>
      <c r="C55" s="31">
        <f>'2023'!C55</f>
        <v>2</v>
      </c>
      <c r="D55" s="32">
        <f t="shared" si="3"/>
        <v>5.8309037900874635E-3</v>
      </c>
    </row>
    <row r="56" spans="2:4" ht="16.5" x14ac:dyDescent="0.25">
      <c r="B56" s="27" t="s">
        <v>53</v>
      </c>
      <c r="C56" s="31">
        <f>'2023'!C56</f>
        <v>1</v>
      </c>
      <c r="D56" s="32">
        <f t="shared" si="3"/>
        <v>2.9154518950437317E-3</v>
      </c>
    </row>
    <row r="57" spans="2:4" ht="16.5" x14ac:dyDescent="0.25">
      <c r="B57" s="27" t="s">
        <v>54</v>
      </c>
      <c r="C57" s="31">
        <f>'2023'!C57</f>
        <v>0</v>
      </c>
      <c r="D57" s="32">
        <f t="shared" si="3"/>
        <v>0</v>
      </c>
    </row>
    <row r="58" spans="2:4" ht="16.5" x14ac:dyDescent="0.25">
      <c r="B58" s="26" t="s">
        <v>55</v>
      </c>
      <c r="C58" s="19">
        <f>'2023'!C59</f>
        <v>1</v>
      </c>
      <c r="D58" s="20">
        <f t="shared" si="3"/>
        <v>2.9154518950437317E-3</v>
      </c>
    </row>
    <row r="59" spans="2:4" ht="16.5" x14ac:dyDescent="0.25">
      <c r="B59" s="26" t="s">
        <v>56</v>
      </c>
      <c r="C59" s="19">
        <f>'2023'!C60</f>
        <v>0</v>
      </c>
      <c r="D59" s="20">
        <f t="shared" si="3"/>
        <v>0</v>
      </c>
    </row>
    <row r="60" spans="2:4" ht="16.5" x14ac:dyDescent="0.25">
      <c r="B60" s="26" t="s">
        <v>57</v>
      </c>
      <c r="C60" s="19">
        <f>'2023'!C61</f>
        <v>0</v>
      </c>
      <c r="D60" s="20">
        <f t="shared" si="3"/>
        <v>0</v>
      </c>
    </row>
    <row r="61" spans="2:4" ht="16.5" x14ac:dyDescent="0.25">
      <c r="B61" s="26" t="s">
        <v>58</v>
      </c>
      <c r="C61" s="19">
        <f>'2023'!C58</f>
        <v>0</v>
      </c>
      <c r="D61" s="20">
        <f t="shared" si="3"/>
        <v>0</v>
      </c>
    </row>
    <row r="62" spans="2:4" ht="16.5" x14ac:dyDescent="0.25">
      <c r="B62" s="26" t="s">
        <v>59</v>
      </c>
      <c r="C62" s="19">
        <f>'2023'!C62</f>
        <v>0</v>
      </c>
      <c r="D62" s="20">
        <f t="shared" si="3"/>
        <v>0</v>
      </c>
    </row>
    <row r="63" spans="2:4" ht="16.5" x14ac:dyDescent="0.25">
      <c r="B63" s="26" t="s">
        <v>60</v>
      </c>
      <c r="C63" s="19">
        <f>'2023'!C66</f>
        <v>0</v>
      </c>
      <c r="D63" s="20">
        <f t="shared" si="3"/>
        <v>0</v>
      </c>
    </row>
    <row r="64" spans="2:4" ht="16.5" x14ac:dyDescent="0.25">
      <c r="B64" s="26" t="s">
        <v>46</v>
      </c>
      <c r="C64" s="19">
        <f>'2023'!C73</f>
        <v>16</v>
      </c>
      <c r="D64" s="20">
        <f t="shared" si="3"/>
        <v>4.6647230320699708E-2</v>
      </c>
    </row>
    <row r="65" spans="2:4" ht="16.5" x14ac:dyDescent="0.25">
      <c r="B65" s="28" t="s">
        <v>22</v>
      </c>
      <c r="C65" s="21">
        <f>SUM(C51:C64)</f>
        <v>343</v>
      </c>
      <c r="D65" s="50">
        <f t="shared" si="3"/>
        <v>1</v>
      </c>
    </row>
    <row r="66" spans="2:4" x14ac:dyDescent="0.25">
      <c r="B66" s="10"/>
      <c r="C66" s="8"/>
    </row>
    <row r="67" spans="2:4" x14ac:dyDescent="0.25">
      <c r="B67" s="13"/>
      <c r="C67" s="13"/>
    </row>
    <row r="68" spans="2:4" ht="16.5" x14ac:dyDescent="0.25">
      <c r="B68" s="87" t="s">
        <v>61</v>
      </c>
      <c r="C68" s="106" t="str">
        <f>C7</f>
        <v>二零二零年一月至六月</v>
      </c>
      <c r="D68" s="106"/>
    </row>
    <row r="69" spans="2:4" x14ac:dyDescent="0.25">
      <c r="B69" s="87"/>
      <c r="C69" s="89" t="s">
        <v>19</v>
      </c>
      <c r="D69" s="89"/>
    </row>
    <row r="70" spans="2:4" x14ac:dyDescent="0.25">
      <c r="B70" s="25" t="s">
        <v>62</v>
      </c>
      <c r="C70" s="29">
        <f>'2023'!C82</f>
        <v>3</v>
      </c>
      <c r="D70" s="30">
        <f>C70/$C$90</f>
        <v>8.6455331412103754E-3</v>
      </c>
    </row>
    <row r="71" spans="2:4" x14ac:dyDescent="0.25">
      <c r="B71" s="25" t="s">
        <v>63</v>
      </c>
      <c r="C71" s="29">
        <f>'2023'!C83</f>
        <v>8</v>
      </c>
      <c r="D71" s="30">
        <f t="shared" ref="D71:D90" si="4">C71/$C$90</f>
        <v>2.3054755043227664E-2</v>
      </c>
    </row>
    <row r="72" spans="2:4" x14ac:dyDescent="0.25">
      <c r="B72" s="25" t="s">
        <v>64</v>
      </c>
      <c r="C72" s="29">
        <f>'2023'!C84</f>
        <v>8</v>
      </c>
      <c r="D72" s="30">
        <f t="shared" si="4"/>
        <v>2.3054755043227664E-2</v>
      </c>
    </row>
    <row r="73" spans="2:4" x14ac:dyDescent="0.25">
      <c r="B73" s="25" t="s">
        <v>65</v>
      </c>
      <c r="C73" s="29">
        <f>'2023'!C85</f>
        <v>18</v>
      </c>
      <c r="D73" s="30">
        <f t="shared" si="4"/>
        <v>5.1873198847262249E-2</v>
      </c>
    </row>
    <row r="74" spans="2:4" x14ac:dyDescent="0.25">
      <c r="B74" s="25" t="s">
        <v>66</v>
      </c>
      <c r="C74" s="29">
        <f>'2023'!C86</f>
        <v>3</v>
      </c>
      <c r="D74" s="30">
        <f t="shared" si="4"/>
        <v>8.6455331412103754E-3</v>
      </c>
    </row>
    <row r="75" spans="2:4" ht="16.5" x14ac:dyDescent="0.25">
      <c r="B75" s="24" t="s">
        <v>67</v>
      </c>
      <c r="C75" s="29">
        <f>'2023'!C87</f>
        <v>17</v>
      </c>
      <c r="D75" s="30">
        <f t="shared" si="4"/>
        <v>4.8991354466858789E-2</v>
      </c>
    </row>
    <row r="76" spans="2:4" ht="16.5" x14ac:dyDescent="0.25">
      <c r="B76" s="25" t="s">
        <v>2</v>
      </c>
      <c r="C76" s="29">
        <f>'2023'!C88</f>
        <v>17</v>
      </c>
      <c r="D76" s="30">
        <f t="shared" si="4"/>
        <v>4.8991354466858789E-2</v>
      </c>
    </row>
    <row r="77" spans="2:4" ht="16.5" x14ac:dyDescent="0.25">
      <c r="B77" s="34" t="s">
        <v>68</v>
      </c>
      <c r="C77" s="29">
        <f>'2023'!C89</f>
        <v>24</v>
      </c>
      <c r="D77" s="30">
        <f t="shared" si="4"/>
        <v>6.9164265129683003E-2</v>
      </c>
    </row>
    <row r="78" spans="2:4" x14ac:dyDescent="0.25">
      <c r="B78" s="25" t="s">
        <v>69</v>
      </c>
      <c r="C78" s="29">
        <f>'2023'!C90</f>
        <v>15</v>
      </c>
      <c r="D78" s="30">
        <f t="shared" si="4"/>
        <v>4.3227665706051875E-2</v>
      </c>
    </row>
    <row r="79" spans="2:4" x14ac:dyDescent="0.25">
      <c r="B79" s="25" t="s">
        <v>70</v>
      </c>
      <c r="C79" s="29">
        <f>'2023'!C91</f>
        <v>15</v>
      </c>
      <c r="D79" s="30">
        <f t="shared" si="4"/>
        <v>4.3227665706051875E-2</v>
      </c>
    </row>
    <row r="80" spans="2:4" x14ac:dyDescent="0.25">
      <c r="B80" s="25" t="s">
        <v>71</v>
      </c>
      <c r="C80" s="29">
        <f>'2023'!C92</f>
        <v>28</v>
      </c>
      <c r="D80" s="30">
        <f t="shared" si="4"/>
        <v>8.069164265129683E-2</v>
      </c>
    </row>
    <row r="81" spans="2:4" ht="16.5" x14ac:dyDescent="0.25">
      <c r="B81" s="25" t="s">
        <v>3</v>
      </c>
      <c r="C81" s="29">
        <f>'2023'!C93</f>
        <v>23</v>
      </c>
      <c r="D81" s="30">
        <f t="shared" si="4"/>
        <v>6.6282420749279536E-2</v>
      </c>
    </row>
    <row r="82" spans="2:4" ht="16.5" x14ac:dyDescent="0.25">
      <c r="B82" s="25" t="s">
        <v>4</v>
      </c>
      <c r="C82" s="29">
        <f>'2023'!C94</f>
        <v>10</v>
      </c>
      <c r="D82" s="30">
        <f t="shared" si="4"/>
        <v>2.8818443804034581E-2</v>
      </c>
    </row>
    <row r="83" spans="2:4" x14ac:dyDescent="0.25">
      <c r="B83" s="25" t="s">
        <v>72</v>
      </c>
      <c r="C83" s="29">
        <f>'2023'!C95</f>
        <v>18</v>
      </c>
      <c r="D83" s="30">
        <f t="shared" si="4"/>
        <v>5.1873198847262249E-2</v>
      </c>
    </row>
    <row r="84" spans="2:4" ht="16.5" x14ac:dyDescent="0.25">
      <c r="B84" s="25" t="s">
        <v>5</v>
      </c>
      <c r="C84" s="29">
        <f>'2023'!C96</f>
        <v>51</v>
      </c>
      <c r="D84" s="30">
        <f t="shared" si="4"/>
        <v>0.14697406340057637</v>
      </c>
    </row>
    <row r="85" spans="2:4" x14ac:dyDescent="0.25">
      <c r="B85" s="25" t="s">
        <v>73</v>
      </c>
      <c r="C85" s="29">
        <f>'2023'!C97</f>
        <v>13</v>
      </c>
      <c r="D85" s="30">
        <f t="shared" si="4"/>
        <v>3.7463976945244955E-2</v>
      </c>
    </row>
    <row r="86" spans="2:4" ht="16.5" x14ac:dyDescent="0.25">
      <c r="B86" s="25" t="s">
        <v>6</v>
      </c>
      <c r="C86" s="29">
        <f>'2023'!C98</f>
        <v>27</v>
      </c>
      <c r="D86" s="30">
        <f t="shared" si="4"/>
        <v>7.7809798270893377E-2</v>
      </c>
    </row>
    <row r="87" spans="2:4" x14ac:dyDescent="0.25">
      <c r="B87" s="25" t="s">
        <v>75</v>
      </c>
      <c r="C87" s="29">
        <f>'2023'!C99</f>
        <v>29</v>
      </c>
      <c r="D87" s="30">
        <f t="shared" si="4"/>
        <v>8.3573487031700283E-2</v>
      </c>
    </row>
    <row r="88" spans="2:4" ht="16.5" x14ac:dyDescent="0.25">
      <c r="B88" s="25" t="s">
        <v>76</v>
      </c>
      <c r="C88" s="29">
        <f>'2023'!C100</f>
        <v>7</v>
      </c>
      <c r="D88" s="30">
        <f t="shared" si="4"/>
        <v>2.0172910662824207E-2</v>
      </c>
    </row>
    <row r="89" spans="2:4" x14ac:dyDescent="0.25">
      <c r="B89" s="25" t="s">
        <v>77</v>
      </c>
      <c r="C89" s="29">
        <f>'2023'!C101</f>
        <v>13</v>
      </c>
      <c r="D89" s="30">
        <f t="shared" si="4"/>
        <v>3.7463976945244955E-2</v>
      </c>
    </row>
    <row r="90" spans="2:4" x14ac:dyDescent="0.25">
      <c r="B90" s="17" t="s">
        <v>22</v>
      </c>
      <c r="C90" s="21">
        <f>SUM(C70:C89)</f>
        <v>347</v>
      </c>
      <c r="D90" s="50">
        <f t="shared" si="4"/>
        <v>1</v>
      </c>
    </row>
    <row r="91" spans="2:4" s="2" customFormat="1" x14ac:dyDescent="0.25">
      <c r="B91" s="10"/>
      <c r="C91" s="11"/>
    </row>
    <row r="92" spans="2:4" s="2" customFormat="1" ht="21.6" customHeight="1" x14ac:dyDescent="0.25">
      <c r="B92" s="84" t="s">
        <v>78</v>
      </c>
      <c r="C92" s="84"/>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03" t="s">
        <v>312</v>
      </c>
      <c r="C97" s="103"/>
    </row>
    <row r="100" spans="2:4" ht="16.5" x14ac:dyDescent="0.25">
      <c r="B100" s="109" t="s">
        <v>79</v>
      </c>
      <c r="C100" s="106" t="str">
        <f>C7</f>
        <v>二零二零年一月至六月</v>
      </c>
      <c r="D100" s="106"/>
    </row>
    <row r="101" spans="2:4" x14ac:dyDescent="0.25">
      <c r="B101" s="97"/>
      <c r="C101" s="89" t="s">
        <v>19</v>
      </c>
      <c r="D101" s="89"/>
    </row>
    <row r="102" spans="2:4" ht="16.5" x14ac:dyDescent="0.25">
      <c r="B102" s="24" t="s">
        <v>80</v>
      </c>
      <c r="C102" s="29">
        <f>'2023'!C115</f>
        <v>459</v>
      </c>
      <c r="D102" s="30">
        <f>C102/$C$106</f>
        <v>0.82110912343470488</v>
      </c>
    </row>
    <row r="103" spans="2:4" ht="16.5" x14ac:dyDescent="0.25">
      <c r="B103" s="26" t="s">
        <v>7</v>
      </c>
      <c r="C103" s="29">
        <f>'2023'!C116</f>
        <v>3</v>
      </c>
      <c r="D103" s="30">
        <f t="shared" ref="D103:D106" si="5">C103/$C$106</f>
        <v>5.3667262969588547E-3</v>
      </c>
    </row>
    <row r="104" spans="2:4" ht="16.5" x14ac:dyDescent="0.25">
      <c r="B104" s="25" t="s">
        <v>1</v>
      </c>
      <c r="C104" s="29">
        <f>'2023'!C117</f>
        <v>41</v>
      </c>
      <c r="D104" s="30">
        <f t="shared" si="5"/>
        <v>7.3345259391771014E-2</v>
      </c>
    </row>
    <row r="105" spans="2:4" ht="16.5" x14ac:dyDescent="0.25">
      <c r="B105" s="24" t="s">
        <v>81</v>
      </c>
      <c r="C105" s="29">
        <f>'2023'!C118</f>
        <v>56</v>
      </c>
      <c r="D105" s="30">
        <f t="shared" si="5"/>
        <v>0.1001788908765653</v>
      </c>
    </row>
    <row r="106" spans="2:4" x14ac:dyDescent="0.25">
      <c r="B106" s="17" t="s">
        <v>82</v>
      </c>
      <c r="C106" s="33">
        <f>SUM(C102:C105)</f>
        <v>559</v>
      </c>
      <c r="D106" s="49">
        <f t="shared" si="5"/>
        <v>1</v>
      </c>
    </row>
    <row r="109" spans="2:4" ht="16.5" x14ac:dyDescent="0.25">
      <c r="B109" s="87" t="s">
        <v>24</v>
      </c>
      <c r="C109" s="106" t="str">
        <f>C7</f>
        <v>二零二零年一月至六月</v>
      </c>
      <c r="D109" s="106"/>
    </row>
    <row r="110" spans="2:4" x14ac:dyDescent="0.25">
      <c r="B110" s="87"/>
      <c r="C110" s="89" t="s">
        <v>83</v>
      </c>
      <c r="D110" s="89"/>
    </row>
    <row r="111" spans="2:4" ht="16.5" x14ac:dyDescent="0.25">
      <c r="B111" s="25" t="s">
        <v>8</v>
      </c>
      <c r="C111" s="29">
        <f>'2023'!C124</f>
        <v>482</v>
      </c>
      <c r="D111" s="30">
        <f>C111/$C$113</f>
        <v>0.86225402504472271</v>
      </c>
    </row>
    <row r="112" spans="2:4" ht="16.5" x14ac:dyDescent="0.25">
      <c r="B112" s="25" t="s">
        <v>9</v>
      </c>
      <c r="C112" s="29">
        <f>'2023'!C125</f>
        <v>77</v>
      </c>
      <c r="D112" s="30">
        <f t="shared" ref="D112:D113" si="6">C112/$C$113</f>
        <v>0.13774597495527727</v>
      </c>
    </row>
    <row r="113" spans="2:4" x14ac:dyDescent="0.25">
      <c r="B113" s="35" t="s">
        <v>22</v>
      </c>
      <c r="C113" s="33">
        <f>SUM(C111:C112)</f>
        <v>559</v>
      </c>
      <c r="D113" s="49">
        <f t="shared" si="6"/>
        <v>1</v>
      </c>
    </row>
    <row r="114" spans="2:4" s="5" customFormat="1" x14ac:dyDescent="0.25">
      <c r="B114" s="10"/>
      <c r="C114" s="11"/>
    </row>
    <row r="115" spans="2:4" s="5" customFormat="1" x14ac:dyDescent="0.25">
      <c r="B115" s="10"/>
      <c r="C115" s="15"/>
    </row>
    <row r="116" spans="2:4" ht="16.149999999999999" customHeight="1" x14ac:dyDescent="0.25">
      <c r="B116" s="97" t="s">
        <v>28</v>
      </c>
      <c r="C116" s="106" t="str">
        <f>C7</f>
        <v>二零二零年一月至六月</v>
      </c>
      <c r="D116" s="106"/>
    </row>
    <row r="117" spans="2:4" x14ac:dyDescent="0.25">
      <c r="B117" s="97"/>
      <c r="C117" s="89" t="s">
        <v>19</v>
      </c>
      <c r="D117" s="89"/>
    </row>
    <row r="118" spans="2:4" ht="16.5" x14ac:dyDescent="0.25">
      <c r="B118" s="25" t="s">
        <v>10</v>
      </c>
      <c r="C118" s="29">
        <f>'2023'!C131</f>
        <v>357</v>
      </c>
      <c r="D118" s="30">
        <f>C118/$C$126</f>
        <v>0.63864042933810372</v>
      </c>
    </row>
    <row r="119" spans="2:4" ht="16.5" x14ac:dyDescent="0.25">
      <c r="B119" s="25" t="s">
        <v>11</v>
      </c>
      <c r="C119" s="29">
        <f>'2023'!C132</f>
        <v>51</v>
      </c>
      <c r="D119" s="30">
        <f t="shared" ref="D119:D126" si="7">C119/$C$126</f>
        <v>9.1234347048300538E-2</v>
      </c>
    </row>
    <row r="120" spans="2:4" ht="16.5" x14ac:dyDescent="0.25">
      <c r="B120" s="25" t="s">
        <v>84</v>
      </c>
      <c r="C120" s="29">
        <f>'2023'!C133</f>
        <v>22</v>
      </c>
      <c r="D120" s="30">
        <f t="shared" si="7"/>
        <v>3.9355992844364938E-2</v>
      </c>
    </row>
    <row r="121" spans="2:4" ht="16.5" x14ac:dyDescent="0.25">
      <c r="B121" s="25" t="s">
        <v>85</v>
      </c>
      <c r="C121" s="29">
        <f>'2023'!C134</f>
        <v>4</v>
      </c>
      <c r="D121" s="30">
        <f t="shared" si="7"/>
        <v>7.1556350626118068E-3</v>
      </c>
    </row>
    <row r="122" spans="2:4" x14ac:dyDescent="0.25">
      <c r="B122" s="25" t="s">
        <v>86</v>
      </c>
      <c r="C122" s="29">
        <f>'2023'!C135</f>
        <v>84</v>
      </c>
      <c r="D122" s="30">
        <f t="shared" si="7"/>
        <v>0.15026833631484796</v>
      </c>
    </row>
    <row r="123" spans="2:4" x14ac:dyDescent="0.25">
      <c r="B123" s="25" t="s">
        <v>87</v>
      </c>
      <c r="C123" s="29">
        <f>'2023'!C136</f>
        <v>3</v>
      </c>
      <c r="D123" s="30">
        <f t="shared" si="7"/>
        <v>5.3667262969588547E-3</v>
      </c>
    </row>
    <row r="124" spans="2:4" x14ac:dyDescent="0.25">
      <c r="B124" s="25" t="s">
        <v>88</v>
      </c>
      <c r="C124" s="29">
        <f>'2023'!C137</f>
        <v>36</v>
      </c>
      <c r="D124" s="30">
        <f t="shared" si="7"/>
        <v>6.4400715563506267E-2</v>
      </c>
    </row>
    <row r="125" spans="2:4" x14ac:dyDescent="0.25">
      <c r="B125" s="25" t="s">
        <v>89</v>
      </c>
      <c r="C125" s="29">
        <f>'2023'!C138</f>
        <v>2</v>
      </c>
      <c r="D125" s="30">
        <f t="shared" si="7"/>
        <v>3.5778175313059034E-3</v>
      </c>
    </row>
    <row r="126" spans="2:4" x14ac:dyDescent="0.25">
      <c r="B126" s="17" t="s">
        <v>22</v>
      </c>
      <c r="C126" s="33">
        <f>SUM(C118:C125)</f>
        <v>559</v>
      </c>
      <c r="D126" s="49">
        <f t="shared" si="7"/>
        <v>1</v>
      </c>
    </row>
    <row r="127" spans="2:4" x14ac:dyDescent="0.25">
      <c r="B127" s="10"/>
      <c r="C127" s="8"/>
    </row>
    <row r="128" spans="2:4" x14ac:dyDescent="0.25">
      <c r="B128" s="10"/>
      <c r="C128" s="8"/>
    </row>
    <row r="129" spans="2:4" s="5" customFormat="1" ht="16.5" x14ac:dyDescent="0.25">
      <c r="B129" s="105" t="s">
        <v>90</v>
      </c>
      <c r="C129" s="106" t="str">
        <f>C7</f>
        <v>二零二零年一月至六月</v>
      </c>
      <c r="D129" s="106"/>
    </row>
    <row r="130" spans="2:4" s="5" customFormat="1" x14ac:dyDescent="0.25">
      <c r="B130" s="85"/>
      <c r="C130" s="89" t="s">
        <v>19</v>
      </c>
      <c r="D130" s="89"/>
    </row>
    <row r="131" spans="2:4" s="5" customFormat="1" x14ac:dyDescent="0.25">
      <c r="B131" s="25" t="s">
        <v>48</v>
      </c>
      <c r="C131" s="29">
        <f>'2023'!C144</f>
        <v>507</v>
      </c>
      <c r="D131" s="30" t="e">
        <f>C131/$C$144</f>
        <v>#REF!</v>
      </c>
    </row>
    <row r="132" spans="2:4" s="5" customFormat="1" ht="16.5" x14ac:dyDescent="0.25">
      <c r="B132" s="51" t="s">
        <v>91</v>
      </c>
      <c r="C132" s="31">
        <f>'2023'!C145</f>
        <v>3</v>
      </c>
      <c r="D132" s="32" t="e">
        <f t="shared" ref="D132:D144" si="8">C132/$C$144</f>
        <v>#REF!</v>
      </c>
    </row>
    <row r="133" spans="2:4" s="5" customFormat="1" x14ac:dyDescent="0.25">
      <c r="B133" s="36" t="s">
        <v>92</v>
      </c>
      <c r="C133" s="31">
        <f>'2023'!C146</f>
        <v>11</v>
      </c>
      <c r="D133" s="32" t="e">
        <f t="shared" si="8"/>
        <v>#REF!</v>
      </c>
    </row>
    <row r="134" spans="2:4" s="5" customFormat="1" x14ac:dyDescent="0.25">
      <c r="B134" s="37" t="s">
        <v>93</v>
      </c>
      <c r="C134" s="31">
        <f>'2023'!C147</f>
        <v>6</v>
      </c>
      <c r="D134" s="32" t="e">
        <f t="shared" si="8"/>
        <v>#REF!</v>
      </c>
    </row>
    <row r="135" spans="2:4" s="5" customFormat="1" x14ac:dyDescent="0.25">
      <c r="B135" s="36" t="s">
        <v>94</v>
      </c>
      <c r="C135" s="31">
        <f>'2023'!C148</f>
        <v>8</v>
      </c>
      <c r="D135" s="32" t="e">
        <f t="shared" si="8"/>
        <v>#REF!</v>
      </c>
    </row>
    <row r="136" spans="2:4" s="5" customFormat="1" x14ac:dyDescent="0.25">
      <c r="B136" s="36" t="s">
        <v>95</v>
      </c>
      <c r="C136" s="31">
        <f>'2023'!C149</f>
        <v>1</v>
      </c>
      <c r="D136" s="32" t="e">
        <f t="shared" si="8"/>
        <v>#REF!</v>
      </c>
    </row>
    <row r="137" spans="2:4" s="5" customFormat="1" x14ac:dyDescent="0.25">
      <c r="B137" s="36" t="s">
        <v>96</v>
      </c>
      <c r="C137" s="31">
        <f>'2023'!C150</f>
        <v>2</v>
      </c>
      <c r="D137" s="32" t="e">
        <f t="shared" si="8"/>
        <v>#REF!</v>
      </c>
    </row>
    <row r="138" spans="2:4" s="5" customFormat="1" x14ac:dyDescent="0.25">
      <c r="B138" s="25" t="s">
        <v>97</v>
      </c>
      <c r="C138" s="29" t="e">
        <f>'2023'!#REF!</f>
        <v>#REF!</v>
      </c>
      <c r="D138" s="30" t="e">
        <f t="shared" si="8"/>
        <v>#REF!</v>
      </c>
    </row>
    <row r="139" spans="2:4" s="5" customFormat="1" x14ac:dyDescent="0.25">
      <c r="B139" s="25" t="s">
        <v>98</v>
      </c>
      <c r="C139" s="29">
        <f>'2023'!C153</f>
        <v>0</v>
      </c>
      <c r="D139" s="30" t="e">
        <f t="shared" si="8"/>
        <v>#REF!</v>
      </c>
    </row>
    <row r="140" spans="2:4" s="5" customFormat="1" x14ac:dyDescent="0.25">
      <c r="B140" s="25" t="s">
        <v>99</v>
      </c>
      <c r="C140" s="29" t="e">
        <f>'2023'!#REF!</f>
        <v>#REF!</v>
      </c>
      <c r="D140" s="30" t="e">
        <f t="shared" si="8"/>
        <v>#REF!</v>
      </c>
    </row>
    <row r="141" spans="2:4" s="5" customFormat="1" x14ac:dyDescent="0.25">
      <c r="B141" s="25" t="s">
        <v>100</v>
      </c>
      <c r="C141" s="29">
        <f>'2023'!C164</f>
        <v>1</v>
      </c>
      <c r="D141" s="30" t="e">
        <f t="shared" si="8"/>
        <v>#REF!</v>
      </c>
    </row>
    <row r="142" spans="2:4" s="5" customFormat="1" x14ac:dyDescent="0.25">
      <c r="B142" s="25" t="s">
        <v>101</v>
      </c>
      <c r="C142" s="29">
        <f>'2023'!C165</f>
        <v>5</v>
      </c>
      <c r="D142" s="30" t="e">
        <f t="shared" si="8"/>
        <v>#REF!</v>
      </c>
    </row>
    <row r="143" spans="2:4" s="5" customFormat="1" x14ac:dyDescent="0.25">
      <c r="B143" s="25" t="s">
        <v>103</v>
      </c>
      <c r="C143" s="29">
        <f>'2023'!C166</f>
        <v>5</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0" t="s">
        <v>341</v>
      </c>
      <c r="C147" s="106" t="str">
        <f>C7</f>
        <v>二零二零年一月至六月</v>
      </c>
      <c r="D147" s="106"/>
    </row>
    <row r="148" spans="2:4" x14ac:dyDescent="0.25">
      <c r="B148" s="88"/>
      <c r="C148" s="89" t="s">
        <v>105</v>
      </c>
      <c r="D148" s="89"/>
    </row>
    <row r="149" spans="2:4" x14ac:dyDescent="0.25">
      <c r="B149" s="25" t="s">
        <v>106</v>
      </c>
      <c r="C149" s="29">
        <f>'2023'!C172</f>
        <v>13</v>
      </c>
      <c r="D149" s="30">
        <f>C149/$C$169</f>
        <v>2.3255813953488372E-2</v>
      </c>
    </row>
    <row r="150" spans="2:4" x14ac:dyDescent="0.25">
      <c r="B150" s="25" t="s">
        <v>107</v>
      </c>
      <c r="C150" s="29">
        <f>'2023'!C173</f>
        <v>14</v>
      </c>
      <c r="D150" s="30">
        <f t="shared" ref="D150:D169" si="9">C150/$C$169</f>
        <v>2.5044722719141325E-2</v>
      </c>
    </row>
    <row r="151" spans="2:4" x14ac:dyDescent="0.25">
      <c r="B151" s="25" t="s">
        <v>64</v>
      </c>
      <c r="C151" s="29">
        <f>'2023'!C174</f>
        <v>22</v>
      </c>
      <c r="D151" s="30">
        <f t="shared" si="9"/>
        <v>3.9355992844364938E-2</v>
      </c>
    </row>
    <row r="152" spans="2:4" x14ac:dyDescent="0.25">
      <c r="B152" s="25" t="s">
        <v>65</v>
      </c>
      <c r="C152" s="29">
        <f>'2023'!C175</f>
        <v>10</v>
      </c>
      <c r="D152" s="30">
        <f t="shared" si="9"/>
        <v>1.7889087656529516E-2</v>
      </c>
    </row>
    <row r="153" spans="2:4" x14ac:dyDescent="0.25">
      <c r="B153" s="25" t="s">
        <v>108</v>
      </c>
      <c r="C153" s="29">
        <f>'2023'!C176</f>
        <v>5</v>
      </c>
      <c r="D153" s="30">
        <f t="shared" si="9"/>
        <v>8.9445438282647581E-3</v>
      </c>
    </row>
    <row r="154" spans="2:4" ht="16.5" x14ac:dyDescent="0.25">
      <c r="B154" s="24" t="s">
        <v>109</v>
      </c>
      <c r="C154" s="29">
        <f>'2023'!C177</f>
        <v>41</v>
      </c>
      <c r="D154" s="30">
        <f t="shared" si="9"/>
        <v>7.3345259391771014E-2</v>
      </c>
    </row>
    <row r="155" spans="2:4" ht="16.5" x14ac:dyDescent="0.25">
      <c r="B155" s="25" t="s">
        <v>2</v>
      </c>
      <c r="C155" s="29">
        <f>'2023'!C178</f>
        <v>35</v>
      </c>
      <c r="D155" s="30">
        <f t="shared" si="9"/>
        <v>6.2611806797853303E-2</v>
      </c>
    </row>
    <row r="156" spans="2:4" ht="16.5" x14ac:dyDescent="0.25">
      <c r="B156" s="34" t="s">
        <v>110</v>
      </c>
      <c r="C156" s="29">
        <f>'2023'!C179</f>
        <v>40</v>
      </c>
      <c r="D156" s="30">
        <f t="shared" si="9"/>
        <v>7.1556350626118065E-2</v>
      </c>
    </row>
    <row r="157" spans="2:4" x14ac:dyDescent="0.25">
      <c r="B157" s="25" t="s">
        <v>111</v>
      </c>
      <c r="C157" s="29">
        <f>'2023'!C180</f>
        <v>31</v>
      </c>
      <c r="D157" s="30">
        <f t="shared" si="9"/>
        <v>5.5456171735241505E-2</v>
      </c>
    </row>
    <row r="158" spans="2:4" x14ac:dyDescent="0.25">
      <c r="B158" s="25" t="s">
        <v>112</v>
      </c>
      <c r="C158" s="29">
        <f>'2023'!C181</f>
        <v>26</v>
      </c>
      <c r="D158" s="30">
        <f t="shared" si="9"/>
        <v>4.6511627906976744E-2</v>
      </c>
    </row>
    <row r="159" spans="2:4" x14ac:dyDescent="0.25">
      <c r="B159" s="25" t="s">
        <v>71</v>
      </c>
      <c r="C159" s="29">
        <f>'2023'!C182</f>
        <v>46</v>
      </c>
      <c r="D159" s="30">
        <f t="shared" si="9"/>
        <v>8.2289803220035776E-2</v>
      </c>
    </row>
    <row r="160" spans="2:4" ht="16.5" x14ac:dyDescent="0.25">
      <c r="B160" s="25" t="s">
        <v>3</v>
      </c>
      <c r="C160" s="29">
        <f>'2023'!C183</f>
        <v>41</v>
      </c>
      <c r="D160" s="30">
        <f t="shared" si="9"/>
        <v>7.3345259391771014E-2</v>
      </c>
    </row>
    <row r="161" spans="2:4" ht="16.5" x14ac:dyDescent="0.25">
      <c r="B161" s="25" t="s">
        <v>4</v>
      </c>
      <c r="C161" s="29">
        <f>'2023'!C184</f>
        <v>12</v>
      </c>
      <c r="D161" s="30">
        <f t="shared" si="9"/>
        <v>2.1466905187835419E-2</v>
      </c>
    </row>
    <row r="162" spans="2:4" x14ac:dyDescent="0.25">
      <c r="B162" s="25" t="s">
        <v>113</v>
      </c>
      <c r="C162" s="29">
        <f>'2023'!C185</f>
        <v>36</v>
      </c>
      <c r="D162" s="30">
        <f t="shared" si="9"/>
        <v>6.4400715563506267E-2</v>
      </c>
    </row>
    <row r="163" spans="2:4" ht="16.5" x14ac:dyDescent="0.25">
      <c r="B163" s="25" t="s">
        <v>5</v>
      </c>
      <c r="C163" s="29">
        <f>'2023'!C186</f>
        <v>81</v>
      </c>
      <c r="D163" s="30">
        <f t="shared" si="9"/>
        <v>0.14490161001788909</v>
      </c>
    </row>
    <row r="164" spans="2:4" x14ac:dyDescent="0.25">
      <c r="B164" s="25" t="s">
        <v>114</v>
      </c>
      <c r="C164" s="29">
        <f>'2023'!C187</f>
        <v>25</v>
      </c>
      <c r="D164" s="30">
        <f t="shared" si="9"/>
        <v>4.4722719141323794E-2</v>
      </c>
    </row>
    <row r="165" spans="2:4" ht="16.5" x14ac:dyDescent="0.25">
      <c r="B165" s="25" t="s">
        <v>6</v>
      </c>
      <c r="C165" s="29">
        <f>'2023'!C188</f>
        <v>18</v>
      </c>
      <c r="D165" s="30">
        <f t="shared" si="9"/>
        <v>3.2200357781753133E-2</v>
      </c>
    </row>
    <row r="166" spans="2:4" x14ac:dyDescent="0.25">
      <c r="B166" s="25" t="s">
        <v>115</v>
      </c>
      <c r="C166" s="29">
        <f>'2023'!C189</f>
        <v>61</v>
      </c>
      <c r="D166" s="30">
        <f t="shared" si="9"/>
        <v>0.10912343470483005</v>
      </c>
    </row>
    <row r="167" spans="2:4" ht="16.5" x14ac:dyDescent="0.25">
      <c r="B167" s="24" t="s">
        <v>117</v>
      </c>
      <c r="C167" s="29">
        <f>'2023'!C190</f>
        <v>2</v>
      </c>
      <c r="D167" s="30">
        <f t="shared" si="9"/>
        <v>3.5778175313059034E-3</v>
      </c>
    </row>
    <row r="168" spans="2:4" ht="16.5" x14ac:dyDescent="0.25">
      <c r="B168" s="24" t="s">
        <v>118</v>
      </c>
      <c r="C168" s="29">
        <f>'2023'!C191</f>
        <v>0</v>
      </c>
      <c r="D168" s="30">
        <f t="shared" si="9"/>
        <v>0</v>
      </c>
    </row>
    <row r="169" spans="2:4" x14ac:dyDescent="0.25">
      <c r="B169" s="17" t="s">
        <v>22</v>
      </c>
      <c r="C169" s="33">
        <f>SUM(C149:C168)</f>
        <v>559</v>
      </c>
      <c r="D169" s="49">
        <f t="shared" si="9"/>
        <v>1</v>
      </c>
    </row>
    <row r="170" spans="2:4" x14ac:dyDescent="0.25">
      <c r="B170" s="10"/>
      <c r="C170" s="8"/>
    </row>
    <row r="171" spans="2:4" ht="22.15" customHeight="1" x14ac:dyDescent="0.25">
      <c r="B171" s="84" t="s">
        <v>78</v>
      </c>
      <c r="C171" s="84"/>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11" t="s">
        <v>313</v>
      </c>
      <c r="C175" s="111"/>
    </row>
    <row r="176" spans="2:4" x14ac:dyDescent="0.25">
      <c r="B176" s="48"/>
      <c r="C176" s="48"/>
    </row>
    <row r="177" spans="1:4" x14ac:dyDescent="0.25">
      <c r="B177" s="48"/>
      <c r="C177" s="48"/>
    </row>
    <row r="178" spans="1:4" ht="16.5" x14ac:dyDescent="0.25">
      <c r="B178" s="109" t="s">
        <v>119</v>
      </c>
      <c r="C178" s="106" t="str">
        <f>C7</f>
        <v>二零二零年一月至六月</v>
      </c>
      <c r="D178" s="106"/>
    </row>
    <row r="179" spans="1:4" x14ac:dyDescent="0.25">
      <c r="B179" s="97"/>
      <c r="C179" s="89" t="s">
        <v>19</v>
      </c>
      <c r="D179" s="89"/>
    </row>
    <row r="180" spans="1:4" x14ac:dyDescent="0.25">
      <c r="B180" s="39" t="s">
        <v>120</v>
      </c>
      <c r="C180" s="29">
        <f>'2023'!C203</f>
        <v>40</v>
      </c>
      <c r="D180" s="30">
        <f>C180/$C$187</f>
        <v>0.21621621621621623</v>
      </c>
    </row>
    <row r="181" spans="1:4" x14ac:dyDescent="0.25">
      <c r="B181" s="25" t="s">
        <v>121</v>
      </c>
      <c r="C181" s="29">
        <f>'2023'!C204</f>
        <v>110</v>
      </c>
      <c r="D181" s="30">
        <f t="shared" ref="D181:D187" si="10">C181/$C$187</f>
        <v>0.59459459459459463</v>
      </c>
    </row>
    <row r="182" spans="1:4" x14ac:dyDescent="0.25">
      <c r="B182" s="25" t="s">
        <v>122</v>
      </c>
      <c r="C182" s="29">
        <f>'2023'!C205</f>
        <v>0</v>
      </c>
      <c r="D182" s="30">
        <f t="shared" si="10"/>
        <v>0</v>
      </c>
    </row>
    <row r="183" spans="1:4" x14ac:dyDescent="0.25">
      <c r="B183" s="25" t="s">
        <v>123</v>
      </c>
      <c r="C183" s="29">
        <f>'2023'!C206</f>
        <v>2</v>
      </c>
      <c r="D183" s="30">
        <f t="shared" si="10"/>
        <v>1.0810810810810811E-2</v>
      </c>
    </row>
    <row r="184" spans="1:4" ht="16.5" x14ac:dyDescent="0.25">
      <c r="B184" s="26" t="s">
        <v>124</v>
      </c>
      <c r="C184" s="29">
        <f>'2023'!C207</f>
        <v>0</v>
      </c>
      <c r="D184" s="30">
        <f t="shared" si="10"/>
        <v>0</v>
      </c>
    </row>
    <row r="185" spans="1:4" ht="16.5" x14ac:dyDescent="0.25">
      <c r="B185" s="25" t="s">
        <v>12</v>
      </c>
      <c r="C185" s="29">
        <f>'2023'!C208</f>
        <v>22</v>
      </c>
      <c r="D185" s="30">
        <f t="shared" si="10"/>
        <v>0.11891891891891893</v>
      </c>
    </row>
    <row r="186" spans="1:4" x14ac:dyDescent="0.25">
      <c r="B186" s="25" t="s">
        <v>125</v>
      </c>
      <c r="C186" s="29">
        <f>'2023'!C209</f>
        <v>11</v>
      </c>
      <c r="D186" s="30">
        <f t="shared" si="10"/>
        <v>5.9459459459459463E-2</v>
      </c>
    </row>
    <row r="187" spans="1:4" x14ac:dyDescent="0.25">
      <c r="B187" s="17" t="s">
        <v>104</v>
      </c>
      <c r="C187" s="33">
        <f>SUM(C180:C186)</f>
        <v>185</v>
      </c>
      <c r="D187" s="49">
        <f t="shared" si="10"/>
        <v>1</v>
      </c>
    </row>
    <row r="188" spans="1:4" x14ac:dyDescent="0.25">
      <c r="A188" s="2"/>
      <c r="B188" s="10"/>
      <c r="C188" s="10"/>
    </row>
    <row r="189" spans="1:4" x14ac:dyDescent="0.25">
      <c r="A189" s="2"/>
      <c r="B189" s="10"/>
      <c r="C189" s="10"/>
    </row>
    <row r="190" spans="1:4" ht="16.5" x14ac:dyDescent="0.25">
      <c r="B190" s="87" t="s">
        <v>126</v>
      </c>
      <c r="C190" s="106" t="str">
        <f>C7</f>
        <v>二零二零年一月至六月</v>
      </c>
      <c r="D190" s="106"/>
    </row>
    <row r="191" spans="1:4" x14ac:dyDescent="0.25">
      <c r="B191" s="87"/>
      <c r="C191" s="89" t="s">
        <v>105</v>
      </c>
      <c r="D191" s="89"/>
    </row>
    <row r="192" spans="1:4" ht="16.5" x14ac:dyDescent="0.25">
      <c r="B192" s="25" t="s">
        <v>127</v>
      </c>
      <c r="C192" s="29">
        <f>'2023'!C219</f>
        <v>179</v>
      </c>
      <c r="D192" s="30">
        <f>C192/$C$194</f>
        <v>0.96756756756756757</v>
      </c>
    </row>
    <row r="193" spans="2:4" ht="16.5" x14ac:dyDescent="0.25">
      <c r="B193" s="25" t="s">
        <v>128</v>
      </c>
      <c r="C193" s="29">
        <f>'2023'!C220</f>
        <v>6</v>
      </c>
      <c r="D193" s="30">
        <f t="shared" ref="D193:D194" si="11">C193/$C$194</f>
        <v>3.2432432432432434E-2</v>
      </c>
    </row>
    <row r="194" spans="2:4" x14ac:dyDescent="0.25">
      <c r="B194" s="17" t="s">
        <v>104</v>
      </c>
      <c r="C194" s="33">
        <f>SUM(C192:C193)</f>
        <v>185</v>
      </c>
      <c r="D194" s="49">
        <f t="shared" si="11"/>
        <v>1</v>
      </c>
    </row>
    <row r="197" spans="2:4" ht="16.899999999999999" customHeight="1" x14ac:dyDescent="0.25">
      <c r="B197" s="108" t="s">
        <v>129</v>
      </c>
      <c r="C197" s="106" t="str">
        <f>C7</f>
        <v>二零二零年一月至六月</v>
      </c>
      <c r="D197" s="106"/>
    </row>
    <row r="198" spans="2:4" x14ac:dyDescent="0.25">
      <c r="B198" s="82"/>
      <c r="C198" s="89" t="s">
        <v>105</v>
      </c>
      <c r="D198" s="89"/>
    </row>
    <row r="199" spans="2:4" ht="16.5" x14ac:dyDescent="0.25">
      <c r="B199" s="40" t="s">
        <v>13</v>
      </c>
      <c r="C199" s="29">
        <f>'2023'!C226</f>
        <v>1</v>
      </c>
      <c r="D199" s="30">
        <f>C199/$C$214</f>
        <v>5.4054054054054057E-3</v>
      </c>
    </row>
    <row r="200" spans="2:4" x14ac:dyDescent="0.25">
      <c r="B200" s="41" t="s">
        <v>14</v>
      </c>
      <c r="C200" s="29">
        <f>'2023'!C227</f>
        <v>0</v>
      </c>
      <c r="D200" s="30">
        <f t="shared" ref="D200:D214" si="12">C200/$C$214</f>
        <v>0</v>
      </c>
    </row>
    <row r="201" spans="2:4" x14ac:dyDescent="0.25">
      <c r="B201" s="41" t="s">
        <v>15</v>
      </c>
      <c r="C201" s="29">
        <f>'2023'!C228</f>
        <v>1</v>
      </c>
      <c r="D201" s="30">
        <f t="shared" si="12"/>
        <v>5.4054054054054057E-3</v>
      </c>
    </row>
    <row r="202" spans="2:4" x14ac:dyDescent="0.25">
      <c r="B202" s="41" t="s">
        <v>130</v>
      </c>
      <c r="C202" s="29">
        <f>'2023'!C229</f>
        <v>1</v>
      </c>
      <c r="D202" s="30">
        <f t="shared" si="12"/>
        <v>5.4054054054054057E-3</v>
      </c>
    </row>
    <row r="203" spans="2:4" x14ac:dyDescent="0.25">
      <c r="B203" s="41" t="s">
        <v>131</v>
      </c>
      <c r="C203" s="29">
        <f>'2023'!C230</f>
        <v>9</v>
      </c>
      <c r="D203" s="30">
        <f t="shared" si="12"/>
        <v>4.8648648648648651E-2</v>
      </c>
    </row>
    <row r="204" spans="2:4" x14ac:dyDescent="0.25">
      <c r="B204" s="41" t="s">
        <v>132</v>
      </c>
      <c r="C204" s="29">
        <f>'2023'!C231</f>
        <v>10</v>
      </c>
      <c r="D204" s="30">
        <f t="shared" si="12"/>
        <v>5.4054054054054057E-2</v>
      </c>
    </row>
    <row r="205" spans="2:4" x14ac:dyDescent="0.25">
      <c r="B205" s="41" t="s">
        <v>133</v>
      </c>
      <c r="C205" s="29">
        <f>'2023'!C232</f>
        <v>0</v>
      </c>
      <c r="D205" s="30">
        <f t="shared" si="12"/>
        <v>0</v>
      </c>
    </row>
    <row r="206" spans="2:4" x14ac:dyDescent="0.25">
      <c r="B206" s="41" t="s">
        <v>134</v>
      </c>
      <c r="C206" s="29">
        <f>'2023'!C233</f>
        <v>12</v>
      </c>
      <c r="D206" s="30">
        <f t="shared" si="12"/>
        <v>6.4864864864864868E-2</v>
      </c>
    </row>
    <row r="207" spans="2:4" x14ac:dyDescent="0.25">
      <c r="B207" s="41" t="s">
        <v>135</v>
      </c>
      <c r="C207" s="29">
        <f>'2023'!C234</f>
        <v>0</v>
      </c>
      <c r="D207" s="30">
        <f t="shared" si="12"/>
        <v>0</v>
      </c>
    </row>
    <row r="208" spans="2:4" ht="16.5" x14ac:dyDescent="0.25">
      <c r="B208" s="41" t="s">
        <v>16</v>
      </c>
      <c r="C208" s="29">
        <f>'2023'!C235</f>
        <v>26</v>
      </c>
      <c r="D208" s="30">
        <f>C208/$C$214</f>
        <v>0.14054054054054055</v>
      </c>
    </row>
    <row r="209" spans="2:4" x14ac:dyDescent="0.25">
      <c r="B209" s="41" t="s">
        <v>136</v>
      </c>
      <c r="C209" s="29">
        <f>'2023'!C236</f>
        <v>0</v>
      </c>
      <c r="D209" s="30">
        <f t="shared" si="12"/>
        <v>0</v>
      </c>
    </row>
    <row r="210" spans="2:4" x14ac:dyDescent="0.25">
      <c r="B210" s="41" t="s">
        <v>137</v>
      </c>
      <c r="C210" s="29">
        <f>'2023'!C237</f>
        <v>26</v>
      </c>
      <c r="D210" s="30">
        <f t="shared" si="12"/>
        <v>0.14054054054054055</v>
      </c>
    </row>
    <row r="211" spans="2:4" x14ac:dyDescent="0.25">
      <c r="B211" s="41" t="s">
        <v>138</v>
      </c>
      <c r="C211" s="29">
        <f>'2023'!C238</f>
        <v>2</v>
      </c>
      <c r="D211" s="30">
        <f t="shared" si="12"/>
        <v>1.0810810810810811E-2</v>
      </c>
    </row>
    <row r="212" spans="2:4" ht="16.5" x14ac:dyDescent="0.25">
      <c r="B212" s="41" t="s">
        <v>17</v>
      </c>
      <c r="C212" s="29">
        <f>'2023'!C239</f>
        <v>80</v>
      </c>
      <c r="D212" s="30">
        <f t="shared" si="12"/>
        <v>0.43243243243243246</v>
      </c>
    </row>
    <row r="213" spans="2:4" ht="16.5" x14ac:dyDescent="0.25">
      <c r="B213" s="41" t="s">
        <v>139</v>
      </c>
      <c r="C213" s="29">
        <f>'2023'!C240</f>
        <v>17</v>
      </c>
      <c r="D213" s="30">
        <f t="shared" si="12"/>
        <v>9.1891891891891897E-2</v>
      </c>
    </row>
    <row r="214" spans="2:4" x14ac:dyDescent="0.25">
      <c r="B214" s="42" t="s">
        <v>22</v>
      </c>
      <c r="C214" s="33">
        <f>SUM(C199:C213)</f>
        <v>185</v>
      </c>
      <c r="D214" s="49">
        <f t="shared" si="12"/>
        <v>1</v>
      </c>
    </row>
    <row r="215" spans="2:4" s="2" customFormat="1" x14ac:dyDescent="0.25">
      <c r="B215" s="10"/>
      <c r="C215" s="11"/>
    </row>
    <row r="216" spans="2:4" s="2" customFormat="1" x14ac:dyDescent="0.25">
      <c r="B216" s="10"/>
      <c r="C216" s="11"/>
    </row>
    <row r="217" spans="2:4" s="2" customFormat="1" ht="16.5" x14ac:dyDescent="0.25">
      <c r="B217" s="105" t="s">
        <v>140</v>
      </c>
      <c r="C217" s="106" t="str">
        <f>C7</f>
        <v>二零二零年一月至六月</v>
      </c>
      <c r="D217" s="106"/>
    </row>
    <row r="218" spans="2:4" s="2" customFormat="1" x14ac:dyDescent="0.25">
      <c r="B218" s="85"/>
      <c r="C218" s="89" t="s">
        <v>19</v>
      </c>
      <c r="D218" s="89"/>
    </row>
    <row r="219" spans="2:4" s="2" customFormat="1" x14ac:dyDescent="0.25">
      <c r="B219" s="25" t="s">
        <v>48</v>
      </c>
      <c r="C219" s="29">
        <f>'2023'!C246</f>
        <v>169</v>
      </c>
      <c r="D219" s="30" t="e">
        <f>C219/$C$232</f>
        <v>#REF!</v>
      </c>
    </row>
    <row r="220" spans="2:4" s="2" customFormat="1" ht="16.5" x14ac:dyDescent="0.25">
      <c r="B220" s="51" t="s">
        <v>91</v>
      </c>
      <c r="C220" s="31">
        <f>'2023'!C247</f>
        <v>2</v>
      </c>
      <c r="D220" s="32" t="e">
        <f t="shared" ref="D220:D232" si="13">C220/$C$232</f>
        <v>#REF!</v>
      </c>
    </row>
    <row r="221" spans="2:4" s="2" customFormat="1" x14ac:dyDescent="0.25">
      <c r="B221" s="36" t="s">
        <v>141</v>
      </c>
      <c r="C221" s="31">
        <f>'2023'!C248</f>
        <v>4</v>
      </c>
      <c r="D221" s="32" t="e">
        <f t="shared" si="13"/>
        <v>#REF!</v>
      </c>
    </row>
    <row r="222" spans="2:4" s="2" customFormat="1" x14ac:dyDescent="0.25">
      <c r="B222" s="37" t="s">
        <v>51</v>
      </c>
      <c r="C222" s="31">
        <f>'2023'!C249</f>
        <v>1</v>
      </c>
      <c r="D222" s="32" t="e">
        <f t="shared" si="13"/>
        <v>#REF!</v>
      </c>
    </row>
    <row r="223" spans="2:4" s="2" customFormat="1" x14ac:dyDescent="0.25">
      <c r="B223" s="36" t="s">
        <v>94</v>
      </c>
      <c r="C223" s="31">
        <f>'2023'!C250</f>
        <v>1</v>
      </c>
      <c r="D223" s="32" t="e">
        <f t="shared" si="13"/>
        <v>#REF!</v>
      </c>
    </row>
    <row r="224" spans="2:4" s="2" customFormat="1" x14ac:dyDescent="0.25">
      <c r="B224" s="36" t="s">
        <v>142</v>
      </c>
      <c r="C224" s="31">
        <f>'2023'!C251</f>
        <v>2</v>
      </c>
      <c r="D224" s="32" t="e">
        <f t="shared" si="13"/>
        <v>#REF!</v>
      </c>
    </row>
    <row r="225" spans="2:4" s="2" customFormat="1" x14ac:dyDescent="0.25">
      <c r="B225" s="36" t="s">
        <v>96</v>
      </c>
      <c r="C225" s="31">
        <f>'2023'!C252</f>
        <v>0</v>
      </c>
      <c r="D225" s="32" t="e">
        <f t="shared" si="13"/>
        <v>#REF!</v>
      </c>
    </row>
    <row r="226" spans="2:4" s="2" customFormat="1" x14ac:dyDescent="0.25">
      <c r="B226" s="25" t="s">
        <v>97</v>
      </c>
      <c r="C226" s="29" t="e">
        <f>'2023'!#REF!</f>
        <v>#REF!</v>
      </c>
      <c r="D226" s="30" t="e">
        <f t="shared" si="13"/>
        <v>#REF!</v>
      </c>
    </row>
    <row r="227" spans="2:4" s="2" customFormat="1" x14ac:dyDescent="0.25">
      <c r="B227" s="25" t="s">
        <v>143</v>
      </c>
      <c r="C227" s="29">
        <f>'2023'!C255</f>
        <v>1</v>
      </c>
      <c r="D227" s="30" t="e">
        <f t="shared" si="13"/>
        <v>#REF!</v>
      </c>
    </row>
    <row r="228" spans="2:4" s="2" customFormat="1" x14ac:dyDescent="0.25">
      <c r="B228" s="25" t="s">
        <v>144</v>
      </c>
      <c r="C228" s="29" t="e">
        <f>'2023'!#REF!</f>
        <v>#REF!</v>
      </c>
      <c r="D228" s="30" t="e">
        <f t="shared" si="13"/>
        <v>#REF!</v>
      </c>
    </row>
    <row r="229" spans="2:4" s="2" customFormat="1" x14ac:dyDescent="0.25">
      <c r="B229" s="25" t="s">
        <v>55</v>
      </c>
      <c r="C229" s="29">
        <f>'2023'!C266</f>
        <v>0</v>
      </c>
      <c r="D229" s="30" t="e">
        <f t="shared" si="13"/>
        <v>#REF!</v>
      </c>
    </row>
    <row r="230" spans="2:4" s="2" customFormat="1" x14ac:dyDescent="0.25">
      <c r="B230" s="25" t="s">
        <v>101</v>
      </c>
      <c r="C230" s="29">
        <f>'2023'!C267</f>
        <v>1</v>
      </c>
      <c r="D230" s="30" t="e">
        <f t="shared" si="13"/>
        <v>#REF!</v>
      </c>
    </row>
    <row r="231" spans="2:4" s="2" customFormat="1" x14ac:dyDescent="0.25">
      <c r="B231" s="25" t="s">
        <v>102</v>
      </c>
      <c r="C231" s="29">
        <f>'2023'!C268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07" t="s">
        <v>342</v>
      </c>
      <c r="C235" s="106" t="str">
        <f>C7</f>
        <v>二零二零年一月至六月</v>
      </c>
      <c r="D235" s="106"/>
    </row>
    <row r="236" spans="2:4" x14ac:dyDescent="0.25">
      <c r="B236" s="87"/>
      <c r="C236" s="89" t="s">
        <v>105</v>
      </c>
      <c r="D236" s="89"/>
    </row>
    <row r="237" spans="2:4" x14ac:dyDescent="0.25">
      <c r="B237" s="25" t="s">
        <v>145</v>
      </c>
      <c r="C237" s="29">
        <f>'2023'!C274</f>
        <v>9</v>
      </c>
      <c r="D237" s="30">
        <f>C237/$C$257</f>
        <v>4.8648648648648651E-2</v>
      </c>
    </row>
    <row r="238" spans="2:4" x14ac:dyDescent="0.25">
      <c r="B238" s="25" t="s">
        <v>63</v>
      </c>
      <c r="C238" s="29">
        <f>'2023'!C275</f>
        <v>4</v>
      </c>
      <c r="D238" s="30">
        <f t="shared" ref="D238:D257" si="14">C238/$C$257</f>
        <v>2.1621621621621623E-2</v>
      </c>
    </row>
    <row r="239" spans="2:4" x14ac:dyDescent="0.25">
      <c r="B239" s="25" t="s">
        <v>64</v>
      </c>
      <c r="C239" s="29">
        <f>'2023'!C276</f>
        <v>6</v>
      </c>
      <c r="D239" s="30">
        <f t="shared" si="14"/>
        <v>3.2432432432432434E-2</v>
      </c>
    </row>
    <row r="240" spans="2:4" x14ac:dyDescent="0.25">
      <c r="B240" s="25" t="s">
        <v>65</v>
      </c>
      <c r="C240" s="29">
        <f>'2023'!C277</f>
        <v>2</v>
      </c>
      <c r="D240" s="30">
        <f t="shared" si="14"/>
        <v>1.0810810810810811E-2</v>
      </c>
    </row>
    <row r="241" spans="2:4" x14ac:dyDescent="0.25">
      <c r="B241" s="25" t="s">
        <v>66</v>
      </c>
      <c r="C241" s="29">
        <f>'2023'!C278</f>
        <v>9</v>
      </c>
      <c r="D241" s="30">
        <f t="shared" si="14"/>
        <v>4.8648648648648651E-2</v>
      </c>
    </row>
    <row r="242" spans="2:4" ht="16.5" x14ac:dyDescent="0.25">
      <c r="B242" s="24" t="s">
        <v>109</v>
      </c>
      <c r="C242" s="29">
        <f>'2023'!C279</f>
        <v>10</v>
      </c>
      <c r="D242" s="30">
        <f t="shared" si="14"/>
        <v>5.4054054054054057E-2</v>
      </c>
    </row>
    <row r="243" spans="2:4" ht="16.5" x14ac:dyDescent="0.25">
      <c r="B243" s="25" t="s">
        <v>146</v>
      </c>
      <c r="C243" s="29">
        <f>'2023'!C280</f>
        <v>31</v>
      </c>
      <c r="D243" s="30">
        <f t="shared" si="14"/>
        <v>0.16756756756756758</v>
      </c>
    </row>
    <row r="244" spans="2:4" ht="16.5" x14ac:dyDescent="0.25">
      <c r="B244" s="34" t="s">
        <v>110</v>
      </c>
      <c r="C244" s="29">
        <f>'2023'!C281</f>
        <v>16</v>
      </c>
      <c r="D244" s="30">
        <f t="shared" si="14"/>
        <v>8.6486486486486491E-2</v>
      </c>
    </row>
    <row r="245" spans="2:4" x14ac:dyDescent="0.25">
      <c r="B245" s="43" t="s">
        <v>69</v>
      </c>
      <c r="C245" s="29">
        <f>'2023'!C282</f>
        <v>11</v>
      </c>
      <c r="D245" s="30">
        <f t="shared" si="14"/>
        <v>5.9459459459459463E-2</v>
      </c>
    </row>
    <row r="246" spans="2:4" x14ac:dyDescent="0.25">
      <c r="B246" s="43" t="s">
        <v>70</v>
      </c>
      <c r="C246" s="29">
        <f>'2023'!C283</f>
        <v>6</v>
      </c>
      <c r="D246" s="30">
        <f t="shared" si="14"/>
        <v>3.2432432432432434E-2</v>
      </c>
    </row>
    <row r="247" spans="2:4" x14ac:dyDescent="0.25">
      <c r="B247" s="43" t="s">
        <v>147</v>
      </c>
      <c r="C247" s="29">
        <f>'2023'!C284</f>
        <v>9</v>
      </c>
      <c r="D247" s="30">
        <f t="shared" si="14"/>
        <v>4.8648648648648651E-2</v>
      </c>
    </row>
    <row r="248" spans="2:4" ht="16.5" x14ac:dyDescent="0.25">
      <c r="B248" s="43" t="s">
        <v>148</v>
      </c>
      <c r="C248" s="29">
        <f>'2023'!C285</f>
        <v>19</v>
      </c>
      <c r="D248" s="30">
        <f t="shared" si="14"/>
        <v>0.10270270270270271</v>
      </c>
    </row>
    <row r="249" spans="2:4" ht="16.5" x14ac:dyDescent="0.25">
      <c r="B249" s="43" t="s">
        <v>149</v>
      </c>
      <c r="C249" s="29">
        <f>'2023'!C286</f>
        <v>4</v>
      </c>
      <c r="D249" s="30">
        <f t="shared" si="14"/>
        <v>2.1621621621621623E-2</v>
      </c>
    </row>
    <row r="250" spans="2:4" x14ac:dyDescent="0.25">
      <c r="B250" s="43" t="s">
        <v>113</v>
      </c>
      <c r="C250" s="29">
        <f>'2023'!C287</f>
        <v>1</v>
      </c>
      <c r="D250" s="30">
        <f t="shared" si="14"/>
        <v>5.4054054054054057E-3</v>
      </c>
    </row>
    <row r="251" spans="2:4" ht="16.5" x14ac:dyDescent="0.25">
      <c r="B251" s="43" t="s">
        <v>150</v>
      </c>
      <c r="C251" s="29">
        <f>'2023'!C288</f>
        <v>8</v>
      </c>
      <c r="D251" s="30">
        <f t="shared" si="14"/>
        <v>4.3243243243243246E-2</v>
      </c>
    </row>
    <row r="252" spans="2:4" x14ac:dyDescent="0.25">
      <c r="B252" s="43" t="s">
        <v>73</v>
      </c>
      <c r="C252" s="29">
        <f>'2023'!C289</f>
        <v>6</v>
      </c>
      <c r="D252" s="30">
        <f t="shared" si="14"/>
        <v>3.2432432432432434E-2</v>
      </c>
    </row>
    <row r="253" spans="2:4" ht="16.5" x14ac:dyDescent="0.25">
      <c r="B253" s="43" t="s">
        <v>151</v>
      </c>
      <c r="C253" s="29">
        <f>'2023'!C290</f>
        <v>6</v>
      </c>
      <c r="D253" s="30">
        <f t="shared" si="14"/>
        <v>3.2432432432432434E-2</v>
      </c>
    </row>
    <row r="254" spans="2:4" x14ac:dyDescent="0.25">
      <c r="B254" s="43" t="s">
        <v>74</v>
      </c>
      <c r="C254" s="29">
        <f>'2023'!C291</f>
        <v>10</v>
      </c>
      <c r="D254" s="30">
        <f t="shared" si="14"/>
        <v>5.4054054054054057E-2</v>
      </c>
    </row>
    <row r="255" spans="2:4" ht="16.5" x14ac:dyDescent="0.25">
      <c r="B255" s="44" t="s">
        <v>116</v>
      </c>
      <c r="C255" s="29">
        <f>'2023'!C292</f>
        <v>2</v>
      </c>
      <c r="D255" s="30">
        <f t="shared" si="14"/>
        <v>1.0810810810810811E-2</v>
      </c>
    </row>
    <row r="256" spans="2:4" ht="16.5" x14ac:dyDescent="0.25">
      <c r="B256" s="44" t="s">
        <v>77</v>
      </c>
      <c r="C256" s="29">
        <f>'2023'!C293</f>
        <v>16</v>
      </c>
      <c r="D256" s="30">
        <f t="shared" si="14"/>
        <v>8.6486486486486491E-2</v>
      </c>
    </row>
    <row r="257" spans="2:4" x14ac:dyDescent="0.25">
      <c r="B257" s="17" t="s">
        <v>22</v>
      </c>
      <c r="C257" s="33">
        <f>SUM(C237:C256)</f>
        <v>185</v>
      </c>
      <c r="D257" s="49">
        <f t="shared" si="14"/>
        <v>1</v>
      </c>
    </row>
    <row r="258" spans="2:4" x14ac:dyDescent="0.25">
      <c r="B258" s="10"/>
      <c r="C258" s="8"/>
    </row>
    <row r="259" spans="2:4" ht="15.6" customHeight="1" x14ac:dyDescent="0.25">
      <c r="B259" s="84" t="s">
        <v>78</v>
      </c>
      <c r="C259" s="84"/>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2023</vt:lpstr>
      <vt:lpstr>EN</vt:lpstr>
      <vt:lpstr>SC</vt:lpstr>
      <vt:lpstr>'2023'!Print_Area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 Ka Chun</cp:lastModifiedBy>
  <cp:lastPrinted>2023-08-10T04:10:29Z</cp:lastPrinted>
  <dcterms:created xsi:type="dcterms:W3CDTF">2007-11-15T07:07:06Z</dcterms:created>
  <dcterms:modified xsi:type="dcterms:W3CDTF">2023-08-10T04:11:24Z</dcterms:modified>
</cp:coreProperties>
</file>